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イエストホーム\Desktop\納品データ\"/>
    </mc:Choice>
  </mc:AlternateContent>
  <xr:revisionPtr revIDLastSave="0" documentId="13_ncr:1_{F7EE3A06-6E2A-4B76-B620-43728F116ECB}" xr6:coauthVersionLast="45" xr6:coauthVersionMax="45" xr10:uidLastSave="{00000000-0000-0000-0000-000000000000}"/>
  <bookViews>
    <workbookView xWindow="-120" yWindow="-120" windowWidth="29040" windowHeight="15840" firstSheet="1" activeTab="1" xr2:uid="{00000000-000D-0000-FFFF-FFFF00000000}"/>
  </bookViews>
  <sheets>
    <sheet name="日付数値化" sheetId="18" state="hidden" r:id="rId1"/>
    <sheet name="SUMMARY" sheetId="15" r:id="rId2"/>
    <sheet name="売上表_1月" sheetId="1" r:id="rId3"/>
    <sheet name="売上表_2月" sheetId="19" r:id="rId4"/>
    <sheet name="売上表_3月" sheetId="20" r:id="rId5"/>
    <sheet name="売上表_4月" sheetId="21" r:id="rId6"/>
    <sheet name="売上表_5月" sheetId="23" r:id="rId7"/>
    <sheet name="売上表_6月" sheetId="24" r:id="rId8"/>
    <sheet name="売上表_7月" sheetId="25" r:id="rId9"/>
    <sheet name="売上表_8月" sheetId="26" r:id="rId10"/>
    <sheet name="売上表_9月" sheetId="27" r:id="rId11"/>
    <sheet name="売上表_10月" sheetId="28" r:id="rId12"/>
    <sheet name="売上表_11月" sheetId="29" r:id="rId13"/>
    <sheet name="売上表_12月" sheetId="30" r:id="rId14"/>
    <sheet name="年度切替用" sheetId="17" r:id="rId15"/>
  </sheets>
  <definedNames>
    <definedName name="_xlnm._FilterDatabase" localSheetId="0" hidden="1">日付数値化!$A$2:$H$2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44" i="17" l="1"/>
  <c r="P43" i="17"/>
  <c r="P42" i="17"/>
  <c r="P41" i="17"/>
  <c r="P40" i="17"/>
  <c r="P39" i="17"/>
  <c r="P38" i="17"/>
  <c r="P37" i="17"/>
  <c r="P36" i="17"/>
  <c r="P35" i="17"/>
  <c r="P34" i="17"/>
  <c r="P33" i="17"/>
  <c r="P32" i="17"/>
  <c r="P31" i="17"/>
  <c r="P30" i="17"/>
  <c r="P29" i="17"/>
  <c r="P28" i="17"/>
  <c r="P27" i="17"/>
  <c r="P26" i="17"/>
  <c r="P25" i="17"/>
  <c r="P24" i="17"/>
  <c r="P23" i="17"/>
  <c r="P22" i="17"/>
  <c r="P21" i="17"/>
  <c r="P20" i="17"/>
  <c r="P19" i="17"/>
  <c r="P18" i="17"/>
  <c r="P17" i="17"/>
  <c r="P16" i="17"/>
  <c r="P15" i="17"/>
  <c r="P14" i="17"/>
  <c r="P13" i="17"/>
  <c r="P12" i="17"/>
  <c r="P11" i="17"/>
  <c r="P10" i="17"/>
  <c r="P9" i="17"/>
  <c r="P8" i="17"/>
  <c r="P7" i="17"/>
  <c r="P6" i="17"/>
  <c r="P5" i="17"/>
  <c r="P4" i="17"/>
  <c r="P43" i="30"/>
  <c r="P42" i="30"/>
  <c r="P41" i="30"/>
  <c r="P40" i="30"/>
  <c r="P39" i="30"/>
  <c r="P38" i="30"/>
  <c r="P37" i="30"/>
  <c r="P36" i="30"/>
  <c r="P35" i="30"/>
  <c r="P34" i="30"/>
  <c r="P33" i="30"/>
  <c r="P32" i="30"/>
  <c r="P31" i="30"/>
  <c r="P30" i="30"/>
  <c r="P29" i="30"/>
  <c r="P28" i="30"/>
  <c r="P27" i="30"/>
  <c r="P26" i="30"/>
  <c r="P25" i="30"/>
  <c r="P24" i="30"/>
  <c r="P23" i="30"/>
  <c r="P22" i="30"/>
  <c r="P21" i="30"/>
  <c r="P20" i="30"/>
  <c r="P19" i="30"/>
  <c r="P18" i="30"/>
  <c r="P17" i="30"/>
  <c r="P16" i="30"/>
  <c r="P15" i="30"/>
  <c r="P14" i="30"/>
  <c r="P13" i="30"/>
  <c r="P12" i="30"/>
  <c r="P11" i="30"/>
  <c r="P10" i="30"/>
  <c r="P9" i="30"/>
  <c r="P8" i="30"/>
  <c r="P7" i="30"/>
  <c r="P6" i="30"/>
  <c r="P5" i="30"/>
  <c r="P4" i="30"/>
  <c r="P43" i="29"/>
  <c r="P42" i="29"/>
  <c r="P41" i="29"/>
  <c r="P40" i="29"/>
  <c r="P39" i="29"/>
  <c r="P38" i="29"/>
  <c r="P37" i="29"/>
  <c r="P36" i="29"/>
  <c r="P35" i="29"/>
  <c r="P34" i="29"/>
  <c r="P33" i="29"/>
  <c r="P32" i="29"/>
  <c r="P31" i="29"/>
  <c r="P30" i="29"/>
  <c r="P29" i="29"/>
  <c r="P28" i="29"/>
  <c r="P27" i="29"/>
  <c r="P26" i="29"/>
  <c r="P25" i="29"/>
  <c r="P24" i="29"/>
  <c r="P23" i="29"/>
  <c r="P22" i="29"/>
  <c r="P21" i="29"/>
  <c r="P20" i="29"/>
  <c r="P19" i="29"/>
  <c r="P18" i="29"/>
  <c r="P17" i="29"/>
  <c r="P16" i="29"/>
  <c r="P15" i="29"/>
  <c r="P14" i="29"/>
  <c r="P13" i="29"/>
  <c r="P12" i="29"/>
  <c r="P11" i="29"/>
  <c r="P10" i="29"/>
  <c r="P9" i="29"/>
  <c r="P8" i="29"/>
  <c r="P7" i="29"/>
  <c r="P6" i="29"/>
  <c r="P5" i="29"/>
  <c r="P4" i="29"/>
  <c r="P43" i="28"/>
  <c r="P42" i="28"/>
  <c r="P41" i="28"/>
  <c r="P40" i="28"/>
  <c r="P39" i="28"/>
  <c r="P38" i="28"/>
  <c r="P37" i="28"/>
  <c r="P36" i="28"/>
  <c r="P35" i="28"/>
  <c r="P34" i="28"/>
  <c r="P33" i="28"/>
  <c r="P32" i="28"/>
  <c r="P31" i="28"/>
  <c r="P30" i="28"/>
  <c r="P29" i="28"/>
  <c r="P28" i="28"/>
  <c r="P27" i="28"/>
  <c r="P26" i="28"/>
  <c r="P25" i="28"/>
  <c r="P24" i="28"/>
  <c r="P23" i="28"/>
  <c r="P22" i="28"/>
  <c r="P21" i="28"/>
  <c r="P20" i="28"/>
  <c r="P19" i="28"/>
  <c r="P18" i="28"/>
  <c r="P17" i="28"/>
  <c r="P16" i="28"/>
  <c r="P15" i="28"/>
  <c r="P14" i="28"/>
  <c r="P13" i="28"/>
  <c r="P12" i="28"/>
  <c r="P11" i="28"/>
  <c r="P10" i="28"/>
  <c r="P9" i="28"/>
  <c r="P8" i="28"/>
  <c r="P7" i="28"/>
  <c r="P6" i="28"/>
  <c r="P5" i="28"/>
  <c r="P4" i="28"/>
  <c r="P43" i="27"/>
  <c r="P42" i="27"/>
  <c r="P41" i="27"/>
  <c r="P40" i="27"/>
  <c r="P39" i="27"/>
  <c r="P38" i="27"/>
  <c r="P37" i="27"/>
  <c r="P36" i="27"/>
  <c r="P35" i="27"/>
  <c r="P34" i="27"/>
  <c r="P33" i="27"/>
  <c r="P32" i="27"/>
  <c r="P31" i="27"/>
  <c r="P30" i="27"/>
  <c r="P29" i="27"/>
  <c r="P28" i="27"/>
  <c r="P27" i="27"/>
  <c r="P26" i="27"/>
  <c r="P25" i="27"/>
  <c r="P24" i="27"/>
  <c r="P23" i="27"/>
  <c r="P22" i="27"/>
  <c r="P21" i="27"/>
  <c r="P20" i="27"/>
  <c r="P19" i="27"/>
  <c r="P18" i="27"/>
  <c r="P17" i="27"/>
  <c r="P16" i="27"/>
  <c r="P15" i="27"/>
  <c r="P14" i="27"/>
  <c r="P13" i="27"/>
  <c r="P12" i="27"/>
  <c r="P11" i="27"/>
  <c r="P10" i="27"/>
  <c r="P9" i="27"/>
  <c r="P8" i="27"/>
  <c r="P7" i="27"/>
  <c r="P6" i="27"/>
  <c r="P5" i="27"/>
  <c r="P4" i="27"/>
  <c r="P43" i="26"/>
  <c r="P42" i="26"/>
  <c r="P41" i="26"/>
  <c r="P40" i="26"/>
  <c r="P39" i="26"/>
  <c r="P38" i="26"/>
  <c r="P37" i="26"/>
  <c r="P36" i="26"/>
  <c r="P35" i="26"/>
  <c r="P34" i="26"/>
  <c r="P33" i="26"/>
  <c r="P32" i="26"/>
  <c r="P31" i="26"/>
  <c r="P30" i="26"/>
  <c r="P29" i="26"/>
  <c r="P28" i="26"/>
  <c r="P27" i="26"/>
  <c r="P26" i="26"/>
  <c r="P25" i="26"/>
  <c r="P24" i="26"/>
  <c r="P23" i="26"/>
  <c r="P22" i="26"/>
  <c r="P21" i="26"/>
  <c r="P20" i="26"/>
  <c r="P19" i="26"/>
  <c r="P18" i="26"/>
  <c r="P17" i="26"/>
  <c r="P16" i="26"/>
  <c r="P15" i="26"/>
  <c r="P14" i="26"/>
  <c r="P13" i="26"/>
  <c r="P12" i="26"/>
  <c r="P11" i="26"/>
  <c r="P10" i="26"/>
  <c r="P9" i="26"/>
  <c r="P8" i="26"/>
  <c r="P7" i="26"/>
  <c r="P6" i="26"/>
  <c r="P5" i="26"/>
  <c r="P4" i="26"/>
  <c r="P43" i="25"/>
  <c r="P42" i="25"/>
  <c r="P41" i="25"/>
  <c r="P40" i="25"/>
  <c r="P39" i="25"/>
  <c r="P38" i="25"/>
  <c r="P37" i="25"/>
  <c r="P36" i="25"/>
  <c r="P35" i="25"/>
  <c r="P34" i="25"/>
  <c r="P33" i="25"/>
  <c r="P32" i="25"/>
  <c r="P31" i="25"/>
  <c r="P30" i="25"/>
  <c r="P29" i="25"/>
  <c r="P28" i="25"/>
  <c r="P27" i="25"/>
  <c r="P26" i="25"/>
  <c r="P25" i="25"/>
  <c r="P24" i="25"/>
  <c r="P23" i="25"/>
  <c r="P22" i="25"/>
  <c r="P21" i="25"/>
  <c r="P20" i="25"/>
  <c r="P19" i="25"/>
  <c r="P18" i="25"/>
  <c r="P17" i="25"/>
  <c r="P16" i="25"/>
  <c r="P15" i="25"/>
  <c r="P14" i="25"/>
  <c r="P13" i="25"/>
  <c r="P12" i="25"/>
  <c r="P11" i="25"/>
  <c r="P10" i="25"/>
  <c r="P9" i="25"/>
  <c r="P8" i="25"/>
  <c r="P7" i="25"/>
  <c r="P6" i="25"/>
  <c r="P5" i="25"/>
  <c r="P4" i="25"/>
  <c r="P43" i="24"/>
  <c r="P42" i="24"/>
  <c r="P41" i="24"/>
  <c r="P40" i="24"/>
  <c r="P39" i="24"/>
  <c r="P38" i="24"/>
  <c r="P37" i="24"/>
  <c r="P36" i="24"/>
  <c r="P35" i="24"/>
  <c r="P34" i="24"/>
  <c r="P33" i="24"/>
  <c r="P32" i="24"/>
  <c r="P31" i="24"/>
  <c r="P30" i="24"/>
  <c r="P29" i="24"/>
  <c r="P28" i="24"/>
  <c r="P27" i="24"/>
  <c r="P26" i="24"/>
  <c r="P25" i="24"/>
  <c r="P24" i="24"/>
  <c r="P23" i="24"/>
  <c r="P22" i="24"/>
  <c r="P21" i="24"/>
  <c r="P20" i="24"/>
  <c r="P19" i="24"/>
  <c r="P18" i="24"/>
  <c r="P17" i="24"/>
  <c r="P16" i="24"/>
  <c r="P15" i="24"/>
  <c r="P14" i="24"/>
  <c r="P13" i="24"/>
  <c r="P12" i="24"/>
  <c r="P11" i="24"/>
  <c r="P10" i="24"/>
  <c r="P9" i="24"/>
  <c r="P8" i="24"/>
  <c r="P7" i="24"/>
  <c r="P6" i="24"/>
  <c r="P5" i="24"/>
  <c r="P4" i="24"/>
  <c r="P43" i="23"/>
  <c r="P42" i="23"/>
  <c r="P41" i="23"/>
  <c r="P40" i="23"/>
  <c r="P39" i="23"/>
  <c r="P38" i="23"/>
  <c r="P37" i="23"/>
  <c r="P36" i="23"/>
  <c r="P35" i="23"/>
  <c r="P34" i="23"/>
  <c r="P33" i="23"/>
  <c r="P32" i="23"/>
  <c r="P31" i="23"/>
  <c r="P30" i="23"/>
  <c r="P29" i="23"/>
  <c r="P28" i="23"/>
  <c r="P27" i="23"/>
  <c r="P26" i="23"/>
  <c r="P25" i="23"/>
  <c r="P24" i="23"/>
  <c r="P23" i="23"/>
  <c r="P22" i="23"/>
  <c r="P21" i="23"/>
  <c r="P20" i="23"/>
  <c r="P19" i="23"/>
  <c r="P18" i="23"/>
  <c r="P17" i="23"/>
  <c r="P16" i="23"/>
  <c r="P15" i="23"/>
  <c r="P14" i="23"/>
  <c r="P13" i="23"/>
  <c r="P12" i="23"/>
  <c r="P11" i="23"/>
  <c r="P10" i="23"/>
  <c r="P9" i="23"/>
  <c r="P8" i="23"/>
  <c r="P7" i="23"/>
  <c r="P6" i="23"/>
  <c r="P5" i="23"/>
  <c r="P4" i="23"/>
  <c r="P43" i="21"/>
  <c r="P42" i="21"/>
  <c r="P41" i="21"/>
  <c r="P40" i="21"/>
  <c r="P39" i="21"/>
  <c r="P38" i="21"/>
  <c r="P37" i="21"/>
  <c r="P36" i="21"/>
  <c r="P35" i="21"/>
  <c r="P34" i="21"/>
  <c r="P33" i="21"/>
  <c r="P32" i="21"/>
  <c r="P31" i="21"/>
  <c r="P30" i="21"/>
  <c r="P29" i="21"/>
  <c r="P28" i="21"/>
  <c r="P27" i="21"/>
  <c r="P26" i="21"/>
  <c r="P25" i="21"/>
  <c r="P24" i="21"/>
  <c r="P23" i="21"/>
  <c r="P22" i="21"/>
  <c r="P21" i="21"/>
  <c r="P20" i="21"/>
  <c r="P19" i="21"/>
  <c r="P18" i="21"/>
  <c r="P17" i="21"/>
  <c r="P16" i="21"/>
  <c r="P15" i="21"/>
  <c r="P14" i="21"/>
  <c r="P13" i="21"/>
  <c r="P12" i="21"/>
  <c r="P11" i="21"/>
  <c r="P10" i="21"/>
  <c r="P9" i="21"/>
  <c r="P8" i="21"/>
  <c r="P7" i="21"/>
  <c r="P6" i="21"/>
  <c r="P5" i="21"/>
  <c r="P4" i="21"/>
  <c r="P43" i="20"/>
  <c r="P42" i="20"/>
  <c r="P41" i="20"/>
  <c r="P40" i="20"/>
  <c r="P39" i="20"/>
  <c r="P38" i="20"/>
  <c r="P37" i="20"/>
  <c r="P36" i="20"/>
  <c r="P35" i="20"/>
  <c r="P34" i="20"/>
  <c r="P33" i="20"/>
  <c r="P32" i="20"/>
  <c r="P31" i="20"/>
  <c r="P30" i="20"/>
  <c r="P29" i="20"/>
  <c r="P28" i="20"/>
  <c r="P27" i="20"/>
  <c r="P26" i="20"/>
  <c r="P25" i="20"/>
  <c r="P24" i="20"/>
  <c r="P23" i="20"/>
  <c r="P22" i="20"/>
  <c r="P21" i="20"/>
  <c r="P20" i="20"/>
  <c r="P19" i="20"/>
  <c r="P18" i="20"/>
  <c r="P17" i="20"/>
  <c r="P16" i="20"/>
  <c r="P15" i="20"/>
  <c r="P14" i="20"/>
  <c r="P13" i="20"/>
  <c r="P12" i="20"/>
  <c r="P11" i="20"/>
  <c r="P10" i="20"/>
  <c r="P9" i="20"/>
  <c r="P8" i="20"/>
  <c r="P7" i="20"/>
  <c r="P43" i="19"/>
  <c r="P42" i="19"/>
  <c r="P41" i="19"/>
  <c r="P40" i="19"/>
  <c r="P39" i="19"/>
  <c r="P38" i="19"/>
  <c r="P37" i="19"/>
  <c r="P36" i="19"/>
  <c r="P35" i="19"/>
  <c r="P34" i="19"/>
  <c r="P33" i="19"/>
  <c r="P32" i="19"/>
  <c r="P31" i="19"/>
  <c r="P30" i="19"/>
  <c r="P29" i="19"/>
  <c r="P28" i="19"/>
  <c r="P27" i="19"/>
  <c r="P26" i="19"/>
  <c r="P25" i="19"/>
  <c r="P24" i="19"/>
  <c r="P23" i="19"/>
  <c r="P22" i="19"/>
  <c r="P21" i="19"/>
  <c r="P20" i="19"/>
  <c r="P19" i="19"/>
  <c r="P18" i="19"/>
  <c r="P17" i="19"/>
  <c r="P16" i="19"/>
  <c r="P15" i="19"/>
  <c r="P14" i="19"/>
  <c r="P13" i="19"/>
  <c r="P12" i="19"/>
  <c r="P11" i="19"/>
  <c r="P10" i="19"/>
  <c r="P9" i="19"/>
  <c r="P8" i="19"/>
  <c r="P7" i="19"/>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4" i="1"/>
  <c r="Q4" i="1" l="1"/>
  <c r="P5" i="1"/>
  <c r="Q5" i="1" s="1"/>
  <c r="Q4" i="17" l="1"/>
  <c r="A4" i="17"/>
  <c r="E43" i="17"/>
  <c r="D43" i="17"/>
  <c r="C43" i="17"/>
  <c r="B43" i="17"/>
  <c r="A43" i="17"/>
  <c r="E42" i="17"/>
  <c r="D42" i="17"/>
  <c r="C42" i="17"/>
  <c r="B42" i="17"/>
  <c r="A42" i="17"/>
  <c r="E41" i="17"/>
  <c r="D41" i="17"/>
  <c r="C41" i="17"/>
  <c r="B41" i="17"/>
  <c r="A41" i="17"/>
  <c r="E40" i="17"/>
  <c r="D40" i="17"/>
  <c r="C40" i="17"/>
  <c r="B40" i="17"/>
  <c r="A40" i="17"/>
  <c r="E39" i="17"/>
  <c r="D39" i="17"/>
  <c r="C39" i="17"/>
  <c r="B39" i="17"/>
  <c r="A39" i="17"/>
  <c r="E38" i="17"/>
  <c r="D38" i="17"/>
  <c r="C38" i="17"/>
  <c r="B38" i="17"/>
  <c r="A38" i="17"/>
  <c r="E37" i="17"/>
  <c r="D37" i="17"/>
  <c r="C37" i="17"/>
  <c r="B37" i="17"/>
  <c r="A37" i="17"/>
  <c r="E36" i="17"/>
  <c r="D36" i="17"/>
  <c r="C36" i="17"/>
  <c r="B36" i="17"/>
  <c r="A36" i="17"/>
  <c r="E35" i="17"/>
  <c r="D35" i="17"/>
  <c r="C35" i="17"/>
  <c r="B35" i="17"/>
  <c r="A35" i="17"/>
  <c r="E34" i="17"/>
  <c r="D34" i="17"/>
  <c r="C34" i="17"/>
  <c r="B34" i="17"/>
  <c r="A34" i="17"/>
  <c r="E33" i="17"/>
  <c r="D33" i="17"/>
  <c r="C33" i="17"/>
  <c r="B33" i="17"/>
  <c r="A33" i="17"/>
  <c r="E32" i="17"/>
  <c r="D32" i="17"/>
  <c r="C32" i="17"/>
  <c r="B32" i="17"/>
  <c r="A32" i="17"/>
  <c r="E31" i="17"/>
  <c r="D31" i="17"/>
  <c r="C31" i="17"/>
  <c r="B31" i="17"/>
  <c r="A31" i="17"/>
  <c r="E30" i="17"/>
  <c r="D30" i="17"/>
  <c r="C30" i="17"/>
  <c r="B30" i="17"/>
  <c r="A30" i="17"/>
  <c r="E29" i="17"/>
  <c r="D29" i="17"/>
  <c r="C29" i="17"/>
  <c r="B29" i="17"/>
  <c r="A29" i="17"/>
  <c r="E28" i="17"/>
  <c r="D28" i="17"/>
  <c r="C28" i="17"/>
  <c r="B28" i="17"/>
  <c r="A28" i="17"/>
  <c r="E27" i="17"/>
  <c r="D27" i="17"/>
  <c r="C27" i="17"/>
  <c r="B27" i="17"/>
  <c r="A27" i="17"/>
  <c r="E26" i="17"/>
  <c r="D26" i="17"/>
  <c r="C26" i="17"/>
  <c r="B26" i="17"/>
  <c r="A26" i="17"/>
  <c r="E25" i="17"/>
  <c r="D25" i="17"/>
  <c r="C25" i="17"/>
  <c r="B25" i="17"/>
  <c r="A25" i="17"/>
  <c r="E24" i="17"/>
  <c r="D24" i="17"/>
  <c r="C24" i="17"/>
  <c r="B24" i="17"/>
  <c r="A24" i="17"/>
  <c r="E23" i="17"/>
  <c r="D23" i="17"/>
  <c r="C23" i="17"/>
  <c r="B23" i="17"/>
  <c r="A23" i="17"/>
  <c r="E22" i="17"/>
  <c r="D22" i="17"/>
  <c r="C22" i="17"/>
  <c r="B22" i="17"/>
  <c r="A22" i="17"/>
  <c r="E21" i="17"/>
  <c r="D21" i="17"/>
  <c r="C21" i="17"/>
  <c r="B21" i="17"/>
  <c r="A21" i="17"/>
  <c r="E20" i="17"/>
  <c r="D20" i="17"/>
  <c r="C20" i="17"/>
  <c r="B20" i="17"/>
  <c r="A20" i="17"/>
  <c r="E19" i="17"/>
  <c r="D19" i="17"/>
  <c r="C19" i="17"/>
  <c r="B19" i="17"/>
  <c r="A19" i="17"/>
  <c r="E18" i="17"/>
  <c r="D18" i="17"/>
  <c r="C18" i="17"/>
  <c r="B18" i="17"/>
  <c r="A18" i="17"/>
  <c r="E17" i="17"/>
  <c r="D17" i="17"/>
  <c r="C17" i="17"/>
  <c r="B17" i="17"/>
  <c r="A17" i="17"/>
  <c r="E16" i="17"/>
  <c r="D16" i="17"/>
  <c r="C16" i="17"/>
  <c r="B16" i="17"/>
  <c r="A16" i="17"/>
  <c r="E15" i="17"/>
  <c r="D15" i="17"/>
  <c r="C15" i="17"/>
  <c r="B15" i="17"/>
  <c r="A15" i="17"/>
  <c r="E14" i="17"/>
  <c r="D14" i="17"/>
  <c r="C14" i="17"/>
  <c r="B14" i="17"/>
  <c r="A14" i="17"/>
  <c r="E13" i="17"/>
  <c r="D13" i="17"/>
  <c r="C13" i="17"/>
  <c r="B13" i="17"/>
  <c r="A13" i="17"/>
  <c r="E12" i="17"/>
  <c r="D12" i="17"/>
  <c r="C12" i="17"/>
  <c r="B12" i="17"/>
  <c r="A12" i="17"/>
  <c r="E11" i="17"/>
  <c r="D11" i="17"/>
  <c r="C11" i="17"/>
  <c r="B11" i="17"/>
  <c r="A11" i="17"/>
  <c r="E10" i="17"/>
  <c r="D10" i="17"/>
  <c r="C10" i="17"/>
  <c r="B10" i="17"/>
  <c r="A10" i="17"/>
  <c r="E9" i="17"/>
  <c r="D9" i="17"/>
  <c r="C9" i="17"/>
  <c r="B9" i="17"/>
  <c r="A9" i="17"/>
  <c r="E8" i="17"/>
  <c r="D8" i="17"/>
  <c r="C8" i="17"/>
  <c r="B8" i="17"/>
  <c r="A8" i="17"/>
  <c r="E7" i="17"/>
  <c r="D7" i="17"/>
  <c r="C7" i="17"/>
  <c r="B7" i="17"/>
  <c r="A7" i="17"/>
  <c r="E6" i="17"/>
  <c r="D6" i="17"/>
  <c r="C6" i="17"/>
  <c r="B6" i="17"/>
  <c r="A6" i="17"/>
  <c r="E5" i="17"/>
  <c r="D5" i="17"/>
  <c r="C5" i="17"/>
  <c r="B5" i="17"/>
  <c r="A5" i="17"/>
  <c r="B4" i="17"/>
  <c r="O44" i="30"/>
  <c r="N44" i="30"/>
  <c r="M44" i="30"/>
  <c r="L44" i="30"/>
  <c r="K44" i="30"/>
  <c r="G43" i="30"/>
  <c r="E43" i="30"/>
  <c r="D43" i="30"/>
  <c r="C43" i="30"/>
  <c r="B43" i="30"/>
  <c r="A43" i="30"/>
  <c r="G42" i="30"/>
  <c r="E42" i="30"/>
  <c r="D42" i="30"/>
  <c r="C42" i="30"/>
  <c r="B42" i="30"/>
  <c r="A42" i="30"/>
  <c r="G41" i="30"/>
  <c r="E41" i="30"/>
  <c r="D41" i="30"/>
  <c r="C41" i="30"/>
  <c r="B41" i="30"/>
  <c r="A41" i="30"/>
  <c r="G40" i="30"/>
  <c r="E40" i="30"/>
  <c r="D40" i="30"/>
  <c r="C40" i="30"/>
  <c r="B40" i="30"/>
  <c r="A40" i="30"/>
  <c r="G39" i="30"/>
  <c r="E39" i="30"/>
  <c r="D39" i="30"/>
  <c r="C39" i="30"/>
  <c r="B39" i="30"/>
  <c r="A39" i="30"/>
  <c r="G38" i="30"/>
  <c r="E38" i="30"/>
  <c r="D38" i="30"/>
  <c r="C38" i="30"/>
  <c r="B38" i="30"/>
  <c r="A38" i="30"/>
  <c r="G37" i="30"/>
  <c r="E37" i="30"/>
  <c r="D37" i="30"/>
  <c r="C37" i="30"/>
  <c r="B37" i="30"/>
  <c r="A37" i="30"/>
  <c r="G36" i="30"/>
  <c r="E36" i="30"/>
  <c r="D36" i="30"/>
  <c r="C36" i="30"/>
  <c r="B36" i="30"/>
  <c r="A36" i="30"/>
  <c r="G35" i="30"/>
  <c r="E35" i="30"/>
  <c r="D35" i="30"/>
  <c r="C35" i="30"/>
  <c r="B35" i="30"/>
  <c r="A35" i="30"/>
  <c r="G34" i="30"/>
  <c r="E34" i="30"/>
  <c r="D34" i="30"/>
  <c r="C34" i="30"/>
  <c r="B34" i="30"/>
  <c r="A34" i="30"/>
  <c r="G33" i="30"/>
  <c r="E33" i="30"/>
  <c r="D33" i="30"/>
  <c r="C33" i="30"/>
  <c r="B33" i="30"/>
  <c r="A33" i="30"/>
  <c r="G32" i="30"/>
  <c r="B32" i="30"/>
  <c r="A32" i="30"/>
  <c r="C32" i="30" s="1"/>
  <c r="D32" i="30" s="1"/>
  <c r="E32" i="30" s="1"/>
  <c r="G31" i="30"/>
  <c r="B31" i="30"/>
  <c r="C31" i="30" s="1"/>
  <c r="D31" i="30" s="1"/>
  <c r="E31" i="30" s="1"/>
  <c r="A31" i="30"/>
  <c r="G30" i="30"/>
  <c r="B30" i="30"/>
  <c r="A30" i="30"/>
  <c r="C30" i="30" s="1"/>
  <c r="D30" i="30" s="1"/>
  <c r="E30" i="30" s="1"/>
  <c r="G29" i="30"/>
  <c r="B29" i="30"/>
  <c r="C29" i="30" s="1"/>
  <c r="D29" i="30" s="1"/>
  <c r="E29" i="30" s="1"/>
  <c r="A29" i="30"/>
  <c r="G28" i="30"/>
  <c r="B28" i="30"/>
  <c r="A28" i="30"/>
  <c r="C28" i="30" s="1"/>
  <c r="D28" i="30" s="1"/>
  <c r="E28" i="30" s="1"/>
  <c r="G27" i="30"/>
  <c r="B27" i="30"/>
  <c r="C27" i="30" s="1"/>
  <c r="D27" i="30" s="1"/>
  <c r="E27" i="30" s="1"/>
  <c r="A27" i="30"/>
  <c r="G26" i="30"/>
  <c r="B26" i="30"/>
  <c r="A26" i="30"/>
  <c r="C26" i="30" s="1"/>
  <c r="D26" i="30" s="1"/>
  <c r="E26" i="30" s="1"/>
  <c r="G25" i="30"/>
  <c r="B25" i="30"/>
  <c r="C25" i="30" s="1"/>
  <c r="D25" i="30" s="1"/>
  <c r="E25" i="30" s="1"/>
  <c r="A25" i="30"/>
  <c r="G24" i="30"/>
  <c r="B24" i="30"/>
  <c r="A24" i="30"/>
  <c r="C24" i="30" s="1"/>
  <c r="D24" i="30" s="1"/>
  <c r="E24" i="30" s="1"/>
  <c r="G23" i="30"/>
  <c r="B23" i="30"/>
  <c r="C23" i="30" s="1"/>
  <c r="D23" i="30" s="1"/>
  <c r="E23" i="30" s="1"/>
  <c r="A23" i="30"/>
  <c r="G22" i="30"/>
  <c r="B22" i="30"/>
  <c r="A22" i="30"/>
  <c r="C22" i="30" s="1"/>
  <c r="D22" i="30" s="1"/>
  <c r="E22" i="30" s="1"/>
  <c r="G21" i="30"/>
  <c r="B21" i="30"/>
  <c r="C21" i="30" s="1"/>
  <c r="D21" i="30" s="1"/>
  <c r="E21" i="30" s="1"/>
  <c r="A21" i="30"/>
  <c r="G20" i="30"/>
  <c r="B20" i="30"/>
  <c r="A20" i="30"/>
  <c r="C20" i="30" s="1"/>
  <c r="D20" i="30" s="1"/>
  <c r="E20" i="30" s="1"/>
  <c r="G19" i="30"/>
  <c r="B19" i="30"/>
  <c r="C19" i="30" s="1"/>
  <c r="D19" i="30" s="1"/>
  <c r="E19" i="30" s="1"/>
  <c r="A19" i="30"/>
  <c r="G18" i="30"/>
  <c r="B18" i="30"/>
  <c r="A18" i="30"/>
  <c r="C18" i="30" s="1"/>
  <c r="D18" i="30" s="1"/>
  <c r="E18" i="30" s="1"/>
  <c r="G17" i="30"/>
  <c r="B17" i="30"/>
  <c r="C17" i="30" s="1"/>
  <c r="D17" i="30" s="1"/>
  <c r="E17" i="30" s="1"/>
  <c r="A17" i="30"/>
  <c r="G16" i="30"/>
  <c r="B16" i="30"/>
  <c r="A16" i="30"/>
  <c r="C16" i="30" s="1"/>
  <c r="D16" i="30" s="1"/>
  <c r="E16" i="30" s="1"/>
  <c r="G15" i="30"/>
  <c r="B15" i="30"/>
  <c r="C15" i="30" s="1"/>
  <c r="D15" i="30" s="1"/>
  <c r="E15" i="30" s="1"/>
  <c r="A15" i="30"/>
  <c r="G14" i="30"/>
  <c r="B14" i="30"/>
  <c r="A14" i="30"/>
  <c r="C14" i="30" s="1"/>
  <c r="D14" i="30" s="1"/>
  <c r="E14" i="30" s="1"/>
  <c r="G13" i="30"/>
  <c r="B13" i="30"/>
  <c r="C13" i="30" s="1"/>
  <c r="D13" i="30" s="1"/>
  <c r="E13" i="30" s="1"/>
  <c r="A13" i="30"/>
  <c r="G12" i="30"/>
  <c r="B12" i="30"/>
  <c r="A12" i="30"/>
  <c r="C12" i="30" s="1"/>
  <c r="D12" i="30" s="1"/>
  <c r="E12" i="30" s="1"/>
  <c r="G11" i="30"/>
  <c r="B11" i="30"/>
  <c r="C11" i="30" s="1"/>
  <c r="D11" i="30" s="1"/>
  <c r="E11" i="30" s="1"/>
  <c r="A11" i="30"/>
  <c r="G10" i="30"/>
  <c r="B10" i="30"/>
  <c r="A10" i="30"/>
  <c r="C10" i="30" s="1"/>
  <c r="D10" i="30" s="1"/>
  <c r="E10" i="30" s="1"/>
  <c r="G9" i="30"/>
  <c r="B9" i="30"/>
  <c r="C9" i="30" s="1"/>
  <c r="D9" i="30" s="1"/>
  <c r="E9" i="30" s="1"/>
  <c r="A9" i="30"/>
  <c r="G8" i="30"/>
  <c r="B8" i="30"/>
  <c r="A8" i="30"/>
  <c r="C8" i="30" s="1"/>
  <c r="D8" i="30" s="1"/>
  <c r="E8" i="30" s="1"/>
  <c r="G7" i="30"/>
  <c r="B7" i="30"/>
  <c r="C7" i="30" s="1"/>
  <c r="D7" i="30" s="1"/>
  <c r="E7" i="30" s="1"/>
  <c r="A7" i="30"/>
  <c r="G6" i="30"/>
  <c r="B6" i="30"/>
  <c r="A6" i="30"/>
  <c r="G5" i="30"/>
  <c r="B5" i="30"/>
  <c r="A5" i="30"/>
  <c r="C5" i="30" s="1"/>
  <c r="D5" i="30" s="1"/>
  <c r="E5" i="30" s="1"/>
  <c r="W4" i="30"/>
  <c r="V4" i="30"/>
  <c r="G4" i="30"/>
  <c r="B4" i="30"/>
  <c r="A4" i="30"/>
  <c r="O44" i="29"/>
  <c r="N44" i="29"/>
  <c r="M44" i="29"/>
  <c r="L44" i="29"/>
  <c r="K44" i="29"/>
  <c r="G43" i="29"/>
  <c r="E43" i="29"/>
  <c r="D43" i="29"/>
  <c r="C43" i="29"/>
  <c r="B43" i="29"/>
  <c r="A43" i="29"/>
  <c r="G42" i="29"/>
  <c r="E42" i="29"/>
  <c r="D42" i="29"/>
  <c r="C42" i="29"/>
  <c r="B42" i="29"/>
  <c r="A42" i="29"/>
  <c r="G41" i="29"/>
  <c r="E41" i="29"/>
  <c r="D41" i="29"/>
  <c r="C41" i="29"/>
  <c r="B41" i="29"/>
  <c r="A41" i="29"/>
  <c r="G40" i="29"/>
  <c r="E40" i="29"/>
  <c r="D40" i="29"/>
  <c r="C40" i="29"/>
  <c r="B40" i="29"/>
  <c r="A40" i="29"/>
  <c r="G39" i="29"/>
  <c r="E39" i="29"/>
  <c r="D39" i="29"/>
  <c r="C39" i="29"/>
  <c r="B39" i="29"/>
  <c r="A39" i="29"/>
  <c r="G38" i="29"/>
  <c r="E38" i="29"/>
  <c r="D38" i="29"/>
  <c r="C38" i="29"/>
  <c r="B38" i="29"/>
  <c r="A38" i="29"/>
  <c r="G37" i="29"/>
  <c r="E37" i="29"/>
  <c r="D37" i="29"/>
  <c r="C37" i="29"/>
  <c r="B37" i="29"/>
  <c r="A37" i="29"/>
  <c r="G36" i="29"/>
  <c r="E36" i="29"/>
  <c r="D36" i="29"/>
  <c r="C36" i="29"/>
  <c r="B36" i="29"/>
  <c r="A36" i="29"/>
  <c r="G35" i="29"/>
  <c r="E35" i="29"/>
  <c r="D35" i="29"/>
  <c r="C35" i="29"/>
  <c r="B35" i="29"/>
  <c r="A35" i="29"/>
  <c r="G34" i="29"/>
  <c r="E34" i="29"/>
  <c r="D34" i="29"/>
  <c r="C34" i="29"/>
  <c r="B34" i="29"/>
  <c r="A34" i="29"/>
  <c r="G33" i="29"/>
  <c r="E33" i="29"/>
  <c r="D33" i="29"/>
  <c r="C33" i="29"/>
  <c r="B33" i="29"/>
  <c r="A33" i="29"/>
  <c r="G32" i="29"/>
  <c r="B32" i="29"/>
  <c r="C32" i="29" s="1"/>
  <c r="D32" i="29" s="1"/>
  <c r="E32" i="29" s="1"/>
  <c r="A32" i="29"/>
  <c r="G31" i="29"/>
  <c r="B31" i="29"/>
  <c r="A31" i="29"/>
  <c r="C31" i="29" s="1"/>
  <c r="D31" i="29" s="1"/>
  <c r="E31" i="29" s="1"/>
  <c r="G30" i="29"/>
  <c r="B30" i="29"/>
  <c r="C30" i="29" s="1"/>
  <c r="D30" i="29" s="1"/>
  <c r="E30" i="29" s="1"/>
  <c r="A30" i="29"/>
  <c r="G29" i="29"/>
  <c r="B29" i="29"/>
  <c r="A29" i="29"/>
  <c r="C29" i="29" s="1"/>
  <c r="D29" i="29" s="1"/>
  <c r="E29" i="29" s="1"/>
  <c r="G28" i="29"/>
  <c r="B28" i="29"/>
  <c r="C28" i="29" s="1"/>
  <c r="D28" i="29" s="1"/>
  <c r="E28" i="29" s="1"/>
  <c r="A28" i="29"/>
  <c r="G27" i="29"/>
  <c r="B27" i="29"/>
  <c r="A27" i="29"/>
  <c r="C27" i="29" s="1"/>
  <c r="D27" i="29" s="1"/>
  <c r="E27" i="29" s="1"/>
  <c r="G26" i="29"/>
  <c r="B26" i="29"/>
  <c r="C26" i="29" s="1"/>
  <c r="D26" i="29" s="1"/>
  <c r="E26" i="29" s="1"/>
  <c r="A26" i="29"/>
  <c r="G25" i="29"/>
  <c r="B25" i="29"/>
  <c r="A25" i="29"/>
  <c r="C25" i="29" s="1"/>
  <c r="D25" i="29" s="1"/>
  <c r="E25" i="29" s="1"/>
  <c r="G24" i="29"/>
  <c r="B24" i="29"/>
  <c r="C24" i="29" s="1"/>
  <c r="D24" i="29" s="1"/>
  <c r="E24" i="29" s="1"/>
  <c r="A24" i="29"/>
  <c r="G23" i="29"/>
  <c r="B23" i="29"/>
  <c r="A23" i="29"/>
  <c r="C23" i="29" s="1"/>
  <c r="D23" i="29" s="1"/>
  <c r="E23" i="29" s="1"/>
  <c r="G22" i="29"/>
  <c r="B22" i="29"/>
  <c r="C22" i="29" s="1"/>
  <c r="D22" i="29" s="1"/>
  <c r="E22" i="29" s="1"/>
  <c r="A22" i="29"/>
  <c r="G21" i="29"/>
  <c r="B21" i="29"/>
  <c r="A21" i="29"/>
  <c r="C21" i="29" s="1"/>
  <c r="D21" i="29" s="1"/>
  <c r="E21" i="29" s="1"/>
  <c r="G20" i="29"/>
  <c r="B20" i="29"/>
  <c r="C20" i="29" s="1"/>
  <c r="D20" i="29" s="1"/>
  <c r="E20" i="29" s="1"/>
  <c r="A20" i="29"/>
  <c r="G19" i="29"/>
  <c r="B19" i="29"/>
  <c r="A19" i="29"/>
  <c r="C19" i="29" s="1"/>
  <c r="D19" i="29" s="1"/>
  <c r="E19" i="29" s="1"/>
  <c r="G18" i="29"/>
  <c r="B18" i="29"/>
  <c r="C18" i="29" s="1"/>
  <c r="D18" i="29" s="1"/>
  <c r="E18" i="29" s="1"/>
  <c r="A18" i="29"/>
  <c r="G17" i="29"/>
  <c r="B17" i="29"/>
  <c r="A17" i="29"/>
  <c r="C17" i="29" s="1"/>
  <c r="D17" i="29" s="1"/>
  <c r="E17" i="29" s="1"/>
  <c r="G16" i="29"/>
  <c r="B16" i="29"/>
  <c r="C16" i="29" s="1"/>
  <c r="D16" i="29" s="1"/>
  <c r="E16" i="29" s="1"/>
  <c r="A16" i="29"/>
  <c r="G15" i="29"/>
  <c r="B15" i="29"/>
  <c r="A15" i="29"/>
  <c r="C15" i="29" s="1"/>
  <c r="D15" i="29" s="1"/>
  <c r="E15" i="29" s="1"/>
  <c r="G14" i="29"/>
  <c r="B14" i="29"/>
  <c r="C14" i="29" s="1"/>
  <c r="D14" i="29" s="1"/>
  <c r="E14" i="29" s="1"/>
  <c r="A14" i="29"/>
  <c r="G13" i="29"/>
  <c r="B13" i="29"/>
  <c r="A13" i="29"/>
  <c r="C13" i="29" s="1"/>
  <c r="D13" i="29" s="1"/>
  <c r="E13" i="29" s="1"/>
  <c r="G12" i="29"/>
  <c r="B12" i="29"/>
  <c r="C12" i="29" s="1"/>
  <c r="D12" i="29" s="1"/>
  <c r="E12" i="29" s="1"/>
  <c r="A12" i="29"/>
  <c r="G11" i="29"/>
  <c r="B11" i="29"/>
  <c r="A11" i="29"/>
  <c r="C11" i="29" s="1"/>
  <c r="D11" i="29" s="1"/>
  <c r="E11" i="29" s="1"/>
  <c r="G10" i="29"/>
  <c r="B10" i="29"/>
  <c r="C10" i="29" s="1"/>
  <c r="D10" i="29" s="1"/>
  <c r="E10" i="29" s="1"/>
  <c r="A10" i="29"/>
  <c r="G9" i="29"/>
  <c r="B9" i="29"/>
  <c r="A9" i="29"/>
  <c r="C9" i="29" s="1"/>
  <c r="D9" i="29" s="1"/>
  <c r="E9" i="29" s="1"/>
  <c r="G8" i="29"/>
  <c r="B8" i="29"/>
  <c r="C8" i="29" s="1"/>
  <c r="D8" i="29" s="1"/>
  <c r="E8" i="29" s="1"/>
  <c r="A8" i="29"/>
  <c r="G7" i="29"/>
  <c r="B7" i="29"/>
  <c r="A7" i="29"/>
  <c r="C7" i="29" s="1"/>
  <c r="D7" i="29" s="1"/>
  <c r="E7" i="29" s="1"/>
  <c r="G6" i="29"/>
  <c r="B6" i="29"/>
  <c r="A6" i="29"/>
  <c r="G5" i="29"/>
  <c r="B5" i="29"/>
  <c r="A5" i="29"/>
  <c r="W4" i="29"/>
  <c r="V4" i="29"/>
  <c r="G4" i="29"/>
  <c r="B4" i="29"/>
  <c r="A4" i="29"/>
  <c r="O44" i="28"/>
  <c r="N44" i="28"/>
  <c r="M44" i="28"/>
  <c r="L44" i="28"/>
  <c r="K44" i="28"/>
  <c r="G43" i="28"/>
  <c r="E43" i="28"/>
  <c r="D43" i="28"/>
  <c r="C43" i="28"/>
  <c r="B43" i="28"/>
  <c r="A43" i="28"/>
  <c r="G42" i="28"/>
  <c r="E42" i="28"/>
  <c r="D42" i="28"/>
  <c r="C42" i="28"/>
  <c r="B42" i="28"/>
  <c r="A42" i="28"/>
  <c r="G41" i="28"/>
  <c r="E41" i="28"/>
  <c r="D41" i="28"/>
  <c r="C41" i="28"/>
  <c r="B41" i="28"/>
  <c r="A41" i="28"/>
  <c r="G40" i="28"/>
  <c r="E40" i="28"/>
  <c r="D40" i="28"/>
  <c r="C40" i="28"/>
  <c r="B40" i="28"/>
  <c r="A40" i="28"/>
  <c r="G39" i="28"/>
  <c r="E39" i="28"/>
  <c r="D39" i="28"/>
  <c r="C39" i="28"/>
  <c r="B39" i="28"/>
  <c r="A39" i="28"/>
  <c r="G38" i="28"/>
  <c r="E38" i="28"/>
  <c r="D38" i="28"/>
  <c r="C38" i="28"/>
  <c r="B38" i="28"/>
  <c r="A38" i="28"/>
  <c r="G37" i="28"/>
  <c r="E37" i="28"/>
  <c r="D37" i="28"/>
  <c r="C37" i="28"/>
  <c r="B37" i="28"/>
  <c r="A37" i="28"/>
  <c r="G36" i="28"/>
  <c r="E36" i="28"/>
  <c r="D36" i="28"/>
  <c r="C36" i="28"/>
  <c r="B36" i="28"/>
  <c r="A36" i="28"/>
  <c r="G35" i="28"/>
  <c r="E35" i="28"/>
  <c r="D35" i="28"/>
  <c r="C35" i="28"/>
  <c r="B35" i="28"/>
  <c r="A35" i="28"/>
  <c r="G34" i="28"/>
  <c r="E34" i="28"/>
  <c r="D34" i="28"/>
  <c r="C34" i="28"/>
  <c r="B34" i="28"/>
  <c r="A34" i="28"/>
  <c r="G33" i="28"/>
  <c r="E33" i="28"/>
  <c r="D33" i="28"/>
  <c r="C33" i="28"/>
  <c r="B33" i="28"/>
  <c r="A33" i="28"/>
  <c r="G32" i="28"/>
  <c r="B32" i="28"/>
  <c r="A32" i="28"/>
  <c r="C32" i="28" s="1"/>
  <c r="D32" i="28" s="1"/>
  <c r="E32" i="28" s="1"/>
  <c r="G31" i="28"/>
  <c r="B31" i="28"/>
  <c r="C31" i="28" s="1"/>
  <c r="D31" i="28" s="1"/>
  <c r="E31" i="28" s="1"/>
  <c r="A31" i="28"/>
  <c r="G30" i="28"/>
  <c r="B30" i="28"/>
  <c r="A30" i="28"/>
  <c r="C30" i="28" s="1"/>
  <c r="D30" i="28" s="1"/>
  <c r="E30" i="28" s="1"/>
  <c r="G29" i="28"/>
  <c r="B29" i="28"/>
  <c r="C29" i="28" s="1"/>
  <c r="D29" i="28" s="1"/>
  <c r="E29" i="28" s="1"/>
  <c r="A29" i="28"/>
  <c r="G28" i="28"/>
  <c r="B28" i="28"/>
  <c r="A28" i="28"/>
  <c r="C28" i="28" s="1"/>
  <c r="D28" i="28" s="1"/>
  <c r="E28" i="28" s="1"/>
  <c r="G27" i="28"/>
  <c r="B27" i="28"/>
  <c r="C27" i="28" s="1"/>
  <c r="D27" i="28" s="1"/>
  <c r="E27" i="28" s="1"/>
  <c r="A27" i="28"/>
  <c r="G26" i="28"/>
  <c r="B26" i="28"/>
  <c r="A26" i="28"/>
  <c r="C26" i="28" s="1"/>
  <c r="D26" i="28" s="1"/>
  <c r="E26" i="28" s="1"/>
  <c r="G25" i="28"/>
  <c r="B25" i="28"/>
  <c r="C25" i="28" s="1"/>
  <c r="D25" i="28" s="1"/>
  <c r="E25" i="28" s="1"/>
  <c r="A25" i="28"/>
  <c r="G24" i="28"/>
  <c r="B24" i="28"/>
  <c r="A24" i="28"/>
  <c r="C24" i="28" s="1"/>
  <c r="D24" i="28" s="1"/>
  <c r="E24" i="28" s="1"/>
  <c r="G23" i="28"/>
  <c r="B23" i="28"/>
  <c r="C23" i="28" s="1"/>
  <c r="D23" i="28" s="1"/>
  <c r="E23" i="28" s="1"/>
  <c r="A23" i="28"/>
  <c r="G22" i="28"/>
  <c r="B22" i="28"/>
  <c r="A22" i="28"/>
  <c r="C22" i="28" s="1"/>
  <c r="D22" i="28" s="1"/>
  <c r="E22" i="28" s="1"/>
  <c r="G21" i="28"/>
  <c r="B21" i="28"/>
  <c r="C21" i="28" s="1"/>
  <c r="D21" i="28" s="1"/>
  <c r="E21" i="28" s="1"/>
  <c r="A21" i="28"/>
  <c r="G20" i="28"/>
  <c r="B20" i="28"/>
  <c r="A20" i="28"/>
  <c r="C20" i="28" s="1"/>
  <c r="D20" i="28" s="1"/>
  <c r="E20" i="28" s="1"/>
  <c r="G19" i="28"/>
  <c r="B19" i="28"/>
  <c r="C19" i="28" s="1"/>
  <c r="D19" i="28" s="1"/>
  <c r="E19" i="28" s="1"/>
  <c r="A19" i="28"/>
  <c r="G18" i="28"/>
  <c r="B18" i="28"/>
  <c r="A18" i="28"/>
  <c r="C18" i="28" s="1"/>
  <c r="D18" i="28" s="1"/>
  <c r="E18" i="28" s="1"/>
  <c r="G17" i="28"/>
  <c r="B17" i="28"/>
  <c r="C17" i="28" s="1"/>
  <c r="D17" i="28" s="1"/>
  <c r="E17" i="28" s="1"/>
  <c r="A17" i="28"/>
  <c r="G16" i="28"/>
  <c r="B16" i="28"/>
  <c r="A16" i="28"/>
  <c r="C16" i="28" s="1"/>
  <c r="D16" i="28" s="1"/>
  <c r="E16" i="28" s="1"/>
  <c r="G15" i="28"/>
  <c r="B15" i="28"/>
  <c r="C15" i="28" s="1"/>
  <c r="D15" i="28" s="1"/>
  <c r="E15" i="28" s="1"/>
  <c r="A15" i="28"/>
  <c r="G14" i="28"/>
  <c r="B14" i="28"/>
  <c r="A14" i="28"/>
  <c r="C14" i="28" s="1"/>
  <c r="D14" i="28" s="1"/>
  <c r="E14" i="28" s="1"/>
  <c r="G13" i="28"/>
  <c r="B13" i="28"/>
  <c r="C13" i="28" s="1"/>
  <c r="D13" i="28" s="1"/>
  <c r="E13" i="28" s="1"/>
  <c r="A13" i="28"/>
  <c r="G12" i="28"/>
  <c r="B12" i="28"/>
  <c r="A12" i="28"/>
  <c r="C12" i="28" s="1"/>
  <c r="D12" i="28" s="1"/>
  <c r="E12" i="28" s="1"/>
  <c r="G11" i="28"/>
  <c r="B11" i="28"/>
  <c r="C11" i="28" s="1"/>
  <c r="D11" i="28" s="1"/>
  <c r="E11" i="28" s="1"/>
  <c r="A11" i="28"/>
  <c r="G10" i="28"/>
  <c r="B10" i="28"/>
  <c r="A10" i="28"/>
  <c r="C10" i="28" s="1"/>
  <c r="D10" i="28" s="1"/>
  <c r="E10" i="28" s="1"/>
  <c r="G9" i="28"/>
  <c r="B9" i="28"/>
  <c r="C9" i="28" s="1"/>
  <c r="D9" i="28" s="1"/>
  <c r="E9" i="28" s="1"/>
  <c r="A9" i="28"/>
  <c r="G8" i="28"/>
  <c r="B8" i="28"/>
  <c r="A8" i="28"/>
  <c r="C8" i="28" s="1"/>
  <c r="D8" i="28" s="1"/>
  <c r="E8" i="28" s="1"/>
  <c r="G7" i="28"/>
  <c r="B7" i="28"/>
  <c r="C7" i="28" s="1"/>
  <c r="D7" i="28" s="1"/>
  <c r="E7" i="28" s="1"/>
  <c r="A7" i="28"/>
  <c r="G6" i="28"/>
  <c r="B6" i="28"/>
  <c r="A6" i="28"/>
  <c r="G5" i="28"/>
  <c r="B5" i="28"/>
  <c r="A5" i="28"/>
  <c r="C5" i="28" s="1"/>
  <c r="D5" i="28" s="1"/>
  <c r="E5" i="28" s="1"/>
  <c r="W4" i="28"/>
  <c r="V4" i="28"/>
  <c r="Q4" i="28"/>
  <c r="G4" i="28"/>
  <c r="B4" i="28"/>
  <c r="A4" i="28"/>
  <c r="C4" i="28" s="1"/>
  <c r="D4" i="28" s="1"/>
  <c r="E4" i="28" s="1"/>
  <c r="O44" i="27"/>
  <c r="N44" i="27"/>
  <c r="M44" i="27"/>
  <c r="L44" i="27"/>
  <c r="K44" i="27"/>
  <c r="G43" i="27"/>
  <c r="E43" i="27"/>
  <c r="D43" i="27"/>
  <c r="C43" i="27"/>
  <c r="B43" i="27"/>
  <c r="A43" i="27"/>
  <c r="G42" i="27"/>
  <c r="E42" i="27"/>
  <c r="D42" i="27"/>
  <c r="C42" i="27"/>
  <c r="B42" i="27"/>
  <c r="A42" i="27"/>
  <c r="G41" i="27"/>
  <c r="E41" i="27"/>
  <c r="D41" i="27"/>
  <c r="C41" i="27"/>
  <c r="B41" i="27"/>
  <c r="A41" i="27"/>
  <c r="G40" i="27"/>
  <c r="E40" i="27"/>
  <c r="D40" i="27"/>
  <c r="C40" i="27"/>
  <c r="B40" i="27"/>
  <c r="A40" i="27"/>
  <c r="G39" i="27"/>
  <c r="E39" i="27"/>
  <c r="D39" i="27"/>
  <c r="C39" i="27"/>
  <c r="B39" i="27"/>
  <c r="A39" i="27"/>
  <c r="G38" i="27"/>
  <c r="E38" i="27"/>
  <c r="D38" i="27"/>
  <c r="C38" i="27"/>
  <c r="B38" i="27"/>
  <c r="A38" i="27"/>
  <c r="G37" i="27"/>
  <c r="E37" i="27"/>
  <c r="D37" i="27"/>
  <c r="C37" i="27"/>
  <c r="B37" i="27"/>
  <c r="A37" i="27"/>
  <c r="G36" i="27"/>
  <c r="E36" i="27"/>
  <c r="D36" i="27"/>
  <c r="C36" i="27"/>
  <c r="B36" i="27"/>
  <c r="A36" i="27"/>
  <c r="G35" i="27"/>
  <c r="E35" i="27"/>
  <c r="D35" i="27"/>
  <c r="C35" i="27"/>
  <c r="B35" i="27"/>
  <c r="A35" i="27"/>
  <c r="G34" i="27"/>
  <c r="E34" i="27"/>
  <c r="D34" i="27"/>
  <c r="C34" i="27"/>
  <c r="B34" i="27"/>
  <c r="A34" i="27"/>
  <c r="G33" i="27"/>
  <c r="E33" i="27"/>
  <c r="D33" i="27"/>
  <c r="C33" i="27"/>
  <c r="B33" i="27"/>
  <c r="A33" i="27"/>
  <c r="G32" i="27"/>
  <c r="B32" i="27"/>
  <c r="A32" i="27"/>
  <c r="C32" i="27" s="1"/>
  <c r="D32" i="27" s="1"/>
  <c r="E32" i="27" s="1"/>
  <c r="G31" i="27"/>
  <c r="C31" i="27"/>
  <c r="D31" i="27" s="1"/>
  <c r="E31" i="27" s="1"/>
  <c r="B31" i="27"/>
  <c r="A31" i="27"/>
  <c r="G30" i="27"/>
  <c r="B30" i="27"/>
  <c r="A30" i="27"/>
  <c r="C30" i="27" s="1"/>
  <c r="D30" i="27" s="1"/>
  <c r="E30" i="27" s="1"/>
  <c r="G29" i="27"/>
  <c r="C29" i="27"/>
  <c r="D29" i="27" s="1"/>
  <c r="E29" i="27" s="1"/>
  <c r="B29" i="27"/>
  <c r="A29" i="27"/>
  <c r="G28" i="27"/>
  <c r="B28" i="27"/>
  <c r="A28" i="27"/>
  <c r="C28" i="27" s="1"/>
  <c r="D28" i="27" s="1"/>
  <c r="E28" i="27" s="1"/>
  <c r="G27" i="27"/>
  <c r="C27" i="27"/>
  <c r="D27" i="27" s="1"/>
  <c r="E27" i="27" s="1"/>
  <c r="B27" i="27"/>
  <c r="A27" i="27"/>
  <c r="G26" i="27"/>
  <c r="B26" i="27"/>
  <c r="A26" i="27"/>
  <c r="C26" i="27" s="1"/>
  <c r="D26" i="27" s="1"/>
  <c r="E26" i="27" s="1"/>
  <c r="G25" i="27"/>
  <c r="C25" i="27"/>
  <c r="D25" i="27" s="1"/>
  <c r="E25" i="27" s="1"/>
  <c r="B25" i="27"/>
  <c r="A25" i="27"/>
  <c r="G24" i="27"/>
  <c r="B24" i="27"/>
  <c r="A24" i="27"/>
  <c r="C24" i="27" s="1"/>
  <c r="D24" i="27" s="1"/>
  <c r="E24" i="27" s="1"/>
  <c r="G23" i="27"/>
  <c r="C23" i="27"/>
  <c r="D23" i="27" s="1"/>
  <c r="E23" i="27" s="1"/>
  <c r="B23" i="27"/>
  <c r="A23" i="27"/>
  <c r="G22" i="27"/>
  <c r="B22" i="27"/>
  <c r="A22" i="27"/>
  <c r="C22" i="27" s="1"/>
  <c r="D22" i="27" s="1"/>
  <c r="E22" i="27" s="1"/>
  <c r="G21" i="27"/>
  <c r="C21" i="27"/>
  <c r="D21" i="27" s="1"/>
  <c r="E21" i="27" s="1"/>
  <c r="B21" i="27"/>
  <c r="A21" i="27"/>
  <c r="G20" i="27"/>
  <c r="B20" i="27"/>
  <c r="A20" i="27"/>
  <c r="C20" i="27" s="1"/>
  <c r="D20" i="27" s="1"/>
  <c r="E20" i="27" s="1"/>
  <c r="G19" i="27"/>
  <c r="C19" i="27"/>
  <c r="D19" i="27" s="1"/>
  <c r="E19" i="27" s="1"/>
  <c r="B19" i="27"/>
  <c r="A19" i="27"/>
  <c r="G18" i="27"/>
  <c r="B18" i="27"/>
  <c r="A18" i="27"/>
  <c r="C18" i="27" s="1"/>
  <c r="D18" i="27" s="1"/>
  <c r="E18" i="27" s="1"/>
  <c r="G17" i="27"/>
  <c r="C17" i="27"/>
  <c r="D17" i="27" s="1"/>
  <c r="E17" i="27" s="1"/>
  <c r="B17" i="27"/>
  <c r="A17" i="27"/>
  <c r="G16" i="27"/>
  <c r="B16" i="27"/>
  <c r="A16" i="27"/>
  <c r="C16" i="27" s="1"/>
  <c r="D16" i="27" s="1"/>
  <c r="E16" i="27" s="1"/>
  <c r="G15" i="27"/>
  <c r="C15" i="27"/>
  <c r="D15" i="27" s="1"/>
  <c r="E15" i="27" s="1"/>
  <c r="B15" i="27"/>
  <c r="A15" i="27"/>
  <c r="G14" i="27"/>
  <c r="B14" i="27"/>
  <c r="A14" i="27"/>
  <c r="C14" i="27" s="1"/>
  <c r="D14" i="27" s="1"/>
  <c r="E14" i="27" s="1"/>
  <c r="G13" i="27"/>
  <c r="C13" i="27"/>
  <c r="D13" i="27" s="1"/>
  <c r="E13" i="27" s="1"/>
  <c r="B13" i="27"/>
  <c r="A13" i="27"/>
  <c r="G12" i="27"/>
  <c r="B12" i="27"/>
  <c r="A12" i="27"/>
  <c r="C12" i="27" s="1"/>
  <c r="D12" i="27" s="1"/>
  <c r="E12" i="27" s="1"/>
  <c r="G11" i="27"/>
  <c r="C11" i="27"/>
  <c r="D11" i="27" s="1"/>
  <c r="E11" i="27" s="1"/>
  <c r="B11" i="27"/>
  <c r="A11" i="27"/>
  <c r="G10" i="27"/>
  <c r="B10" i="27"/>
  <c r="A10" i="27"/>
  <c r="C10" i="27" s="1"/>
  <c r="D10" i="27" s="1"/>
  <c r="E10" i="27" s="1"/>
  <c r="G9" i="27"/>
  <c r="C9" i="27"/>
  <c r="D9" i="27" s="1"/>
  <c r="E9" i="27" s="1"/>
  <c r="B9" i="27"/>
  <c r="A9" i="27"/>
  <c r="G8" i="27"/>
  <c r="B8" i="27"/>
  <c r="A8" i="27"/>
  <c r="C8" i="27" s="1"/>
  <c r="D8" i="27" s="1"/>
  <c r="E8" i="27" s="1"/>
  <c r="G7" i="27"/>
  <c r="C7" i="27"/>
  <c r="D7" i="27" s="1"/>
  <c r="E7" i="27" s="1"/>
  <c r="B7" i="27"/>
  <c r="A7" i="27"/>
  <c r="G6" i="27"/>
  <c r="B6" i="27"/>
  <c r="A6" i="27"/>
  <c r="G5" i="27"/>
  <c r="B5" i="27"/>
  <c r="A5" i="27"/>
  <c r="C5" i="27" s="1"/>
  <c r="D5" i="27" s="1"/>
  <c r="E5" i="27" s="1"/>
  <c r="W4" i="27"/>
  <c r="V4" i="27"/>
  <c r="G4" i="27"/>
  <c r="B4" i="27"/>
  <c r="A4" i="27"/>
  <c r="O44" i="26"/>
  <c r="N44" i="26"/>
  <c r="M44" i="26"/>
  <c r="L44" i="26"/>
  <c r="K44" i="26"/>
  <c r="G43" i="26"/>
  <c r="E43" i="26"/>
  <c r="D43" i="26"/>
  <c r="C43" i="26"/>
  <c r="B43" i="26"/>
  <c r="A43" i="26"/>
  <c r="G42" i="26"/>
  <c r="E42" i="26"/>
  <c r="D42" i="26"/>
  <c r="C42" i="26"/>
  <c r="B42" i="26"/>
  <c r="A42" i="26"/>
  <c r="G41" i="26"/>
  <c r="E41" i="26"/>
  <c r="D41" i="26"/>
  <c r="C41" i="26"/>
  <c r="B41" i="26"/>
  <c r="A41" i="26"/>
  <c r="G40" i="26"/>
  <c r="E40" i="26"/>
  <c r="D40" i="26"/>
  <c r="C40" i="26"/>
  <c r="B40" i="26"/>
  <c r="A40" i="26"/>
  <c r="G39" i="26"/>
  <c r="E39" i="26"/>
  <c r="D39" i="26"/>
  <c r="C39" i="26"/>
  <c r="B39" i="26"/>
  <c r="A39" i="26"/>
  <c r="G38" i="26"/>
  <c r="E38" i="26"/>
  <c r="D38" i="26"/>
  <c r="C38" i="26"/>
  <c r="B38" i="26"/>
  <c r="A38" i="26"/>
  <c r="G37" i="26"/>
  <c r="E37" i="26"/>
  <c r="D37" i="26"/>
  <c r="C37" i="26"/>
  <c r="B37" i="26"/>
  <c r="A37" i="26"/>
  <c r="G36" i="26"/>
  <c r="E36" i="26"/>
  <c r="D36" i="26"/>
  <c r="C36" i="26"/>
  <c r="B36" i="26"/>
  <c r="A36" i="26"/>
  <c r="G35" i="26"/>
  <c r="E35" i="26"/>
  <c r="D35" i="26"/>
  <c r="C35" i="26"/>
  <c r="B35" i="26"/>
  <c r="A35" i="26"/>
  <c r="G34" i="26"/>
  <c r="E34" i="26"/>
  <c r="D34" i="26"/>
  <c r="C34" i="26"/>
  <c r="B34" i="26"/>
  <c r="A34" i="26"/>
  <c r="G33" i="26"/>
  <c r="E33" i="26"/>
  <c r="D33" i="26"/>
  <c r="C33" i="26"/>
  <c r="B33" i="26"/>
  <c r="A33" i="26"/>
  <c r="G32" i="26"/>
  <c r="B32" i="26"/>
  <c r="A32" i="26"/>
  <c r="C32" i="26" s="1"/>
  <c r="D32" i="26" s="1"/>
  <c r="E32" i="26" s="1"/>
  <c r="G31" i="26"/>
  <c r="C31" i="26"/>
  <c r="D31" i="26" s="1"/>
  <c r="E31" i="26" s="1"/>
  <c r="B31" i="26"/>
  <c r="A31" i="26"/>
  <c r="G30" i="26"/>
  <c r="B30" i="26"/>
  <c r="A30" i="26"/>
  <c r="C30" i="26" s="1"/>
  <c r="D30" i="26" s="1"/>
  <c r="E30" i="26" s="1"/>
  <c r="G29" i="26"/>
  <c r="C29" i="26"/>
  <c r="D29" i="26" s="1"/>
  <c r="E29" i="26" s="1"/>
  <c r="B29" i="26"/>
  <c r="A29" i="26"/>
  <c r="G28" i="26"/>
  <c r="B28" i="26"/>
  <c r="A28" i="26"/>
  <c r="C28" i="26" s="1"/>
  <c r="D28" i="26" s="1"/>
  <c r="E28" i="26" s="1"/>
  <c r="G27" i="26"/>
  <c r="C27" i="26"/>
  <c r="D27" i="26" s="1"/>
  <c r="E27" i="26" s="1"/>
  <c r="B27" i="26"/>
  <c r="A27" i="26"/>
  <c r="G26" i="26"/>
  <c r="B26" i="26"/>
  <c r="A26" i="26"/>
  <c r="C26" i="26" s="1"/>
  <c r="D26" i="26" s="1"/>
  <c r="E26" i="26" s="1"/>
  <c r="G25" i="26"/>
  <c r="C25" i="26"/>
  <c r="D25" i="26" s="1"/>
  <c r="E25" i="26" s="1"/>
  <c r="B25" i="26"/>
  <c r="A25" i="26"/>
  <c r="G24" i="26"/>
  <c r="B24" i="26"/>
  <c r="A24" i="26"/>
  <c r="C24" i="26" s="1"/>
  <c r="D24" i="26" s="1"/>
  <c r="E24" i="26" s="1"/>
  <c r="G23" i="26"/>
  <c r="C23" i="26"/>
  <c r="D23" i="26" s="1"/>
  <c r="E23" i="26" s="1"/>
  <c r="B23" i="26"/>
  <c r="A23" i="26"/>
  <c r="G22" i="26"/>
  <c r="B22" i="26"/>
  <c r="A22" i="26"/>
  <c r="C22" i="26" s="1"/>
  <c r="D22" i="26" s="1"/>
  <c r="E22" i="26" s="1"/>
  <c r="G21" i="26"/>
  <c r="C21" i="26"/>
  <c r="D21" i="26" s="1"/>
  <c r="E21" i="26" s="1"/>
  <c r="B21" i="26"/>
  <c r="A21" i="26"/>
  <c r="G20" i="26"/>
  <c r="B20" i="26"/>
  <c r="A20" i="26"/>
  <c r="C20" i="26" s="1"/>
  <c r="D20" i="26" s="1"/>
  <c r="E20" i="26" s="1"/>
  <c r="G19" i="26"/>
  <c r="C19" i="26"/>
  <c r="D19" i="26" s="1"/>
  <c r="E19" i="26" s="1"/>
  <c r="B19" i="26"/>
  <c r="A19" i="26"/>
  <c r="G18" i="26"/>
  <c r="B18" i="26"/>
  <c r="A18" i="26"/>
  <c r="C18" i="26" s="1"/>
  <c r="D18" i="26" s="1"/>
  <c r="E18" i="26" s="1"/>
  <c r="G17" i="26"/>
  <c r="C17" i="26"/>
  <c r="D17" i="26" s="1"/>
  <c r="E17" i="26" s="1"/>
  <c r="B17" i="26"/>
  <c r="A17" i="26"/>
  <c r="G16" i="26"/>
  <c r="B16" i="26"/>
  <c r="A16" i="26"/>
  <c r="C16" i="26" s="1"/>
  <c r="D16" i="26" s="1"/>
  <c r="E16" i="26" s="1"/>
  <c r="G15" i="26"/>
  <c r="C15" i="26"/>
  <c r="D15" i="26" s="1"/>
  <c r="E15" i="26" s="1"/>
  <c r="B15" i="26"/>
  <c r="A15" i="26"/>
  <c r="G14" i="26"/>
  <c r="B14" i="26"/>
  <c r="A14" i="26"/>
  <c r="C14" i="26" s="1"/>
  <c r="D14" i="26" s="1"/>
  <c r="E14" i="26" s="1"/>
  <c r="G13" i="26"/>
  <c r="C13" i="26"/>
  <c r="D13" i="26" s="1"/>
  <c r="E13" i="26" s="1"/>
  <c r="B13" i="26"/>
  <c r="A13" i="26"/>
  <c r="G12" i="26"/>
  <c r="B12" i="26"/>
  <c r="A12" i="26"/>
  <c r="C12" i="26" s="1"/>
  <c r="D12" i="26" s="1"/>
  <c r="E12" i="26" s="1"/>
  <c r="G11" i="26"/>
  <c r="C11" i="26"/>
  <c r="D11" i="26" s="1"/>
  <c r="E11" i="26" s="1"/>
  <c r="B11" i="26"/>
  <c r="A11" i="26"/>
  <c r="G10" i="26"/>
  <c r="B10" i="26"/>
  <c r="A10" i="26"/>
  <c r="C10" i="26" s="1"/>
  <c r="D10" i="26" s="1"/>
  <c r="E10" i="26" s="1"/>
  <c r="G9" i="26"/>
  <c r="C9" i="26"/>
  <c r="D9" i="26" s="1"/>
  <c r="E9" i="26" s="1"/>
  <c r="B9" i="26"/>
  <c r="A9" i="26"/>
  <c r="G8" i="26"/>
  <c r="B8" i="26"/>
  <c r="A8" i="26"/>
  <c r="C8" i="26" s="1"/>
  <c r="D8" i="26" s="1"/>
  <c r="E8" i="26" s="1"/>
  <c r="G7" i="26"/>
  <c r="C7" i="26"/>
  <c r="D7" i="26" s="1"/>
  <c r="E7" i="26" s="1"/>
  <c r="B7" i="26"/>
  <c r="A7" i="26"/>
  <c r="G6" i="26"/>
  <c r="B6" i="26"/>
  <c r="C6" i="26" s="1"/>
  <c r="D6" i="26" s="1"/>
  <c r="E6" i="26" s="1"/>
  <c r="A6" i="26"/>
  <c r="G5" i="26"/>
  <c r="B5" i="26"/>
  <c r="A5" i="26"/>
  <c r="C5" i="26" s="1"/>
  <c r="D5" i="26" s="1"/>
  <c r="E5" i="26" s="1"/>
  <c r="W4" i="26"/>
  <c r="V4" i="26"/>
  <c r="Q4" i="26"/>
  <c r="Q5" i="26" s="1"/>
  <c r="Q6" i="26" s="1"/>
  <c r="Q7" i="26" s="1"/>
  <c r="Q8" i="26" s="1"/>
  <c r="Q9" i="26" s="1"/>
  <c r="Q10" i="26" s="1"/>
  <c r="Q11" i="26" s="1"/>
  <c r="Q12" i="26" s="1"/>
  <c r="Q13" i="26" s="1"/>
  <c r="Q14" i="26" s="1"/>
  <c r="Q15" i="26" s="1"/>
  <c r="Q16" i="26" s="1"/>
  <c r="Q17" i="26" s="1"/>
  <c r="Q18" i="26" s="1"/>
  <c r="Q19" i="26" s="1"/>
  <c r="Q20" i="26" s="1"/>
  <c r="Q21" i="26" s="1"/>
  <c r="Q22" i="26" s="1"/>
  <c r="Q23" i="26" s="1"/>
  <c r="Q24" i="26" s="1"/>
  <c r="Q25" i="26" s="1"/>
  <c r="Q26" i="26" s="1"/>
  <c r="Q27" i="26" s="1"/>
  <c r="Q28" i="26" s="1"/>
  <c r="Q29" i="26" s="1"/>
  <c r="Q30" i="26" s="1"/>
  <c r="Q31" i="26" s="1"/>
  <c r="Q32" i="26" s="1"/>
  <c r="Q33" i="26" s="1"/>
  <c r="Q34" i="26" s="1"/>
  <c r="Q35" i="26" s="1"/>
  <c r="Q36" i="26" s="1"/>
  <c r="Q37" i="26" s="1"/>
  <c r="Q38" i="26" s="1"/>
  <c r="Q39" i="26" s="1"/>
  <c r="Q40" i="26" s="1"/>
  <c r="Q41" i="26" s="1"/>
  <c r="Q42" i="26" s="1"/>
  <c r="Q43" i="26" s="1"/>
  <c r="G4" i="26"/>
  <c r="B4" i="26"/>
  <c r="A4" i="26"/>
  <c r="C4" i="26" s="1"/>
  <c r="D4" i="26" s="1"/>
  <c r="E4" i="26" s="1"/>
  <c r="O44" i="25"/>
  <c r="N44" i="25"/>
  <c r="M44" i="25"/>
  <c r="L44" i="25"/>
  <c r="K44" i="25"/>
  <c r="G43" i="25"/>
  <c r="E43" i="25"/>
  <c r="D43" i="25"/>
  <c r="C43" i="25"/>
  <c r="B43" i="25"/>
  <c r="A43" i="25"/>
  <c r="G42" i="25"/>
  <c r="E42" i="25"/>
  <c r="D42" i="25"/>
  <c r="C42" i="25"/>
  <c r="B42" i="25"/>
  <c r="A42" i="25"/>
  <c r="G41" i="25"/>
  <c r="E41" i="25"/>
  <c r="D41" i="25"/>
  <c r="C41" i="25"/>
  <c r="B41" i="25"/>
  <c r="A41" i="25"/>
  <c r="G40" i="25"/>
  <c r="E40" i="25"/>
  <c r="D40" i="25"/>
  <c r="C40" i="25"/>
  <c r="B40" i="25"/>
  <c r="A40" i="25"/>
  <c r="G39" i="25"/>
  <c r="E39" i="25"/>
  <c r="D39" i="25"/>
  <c r="C39" i="25"/>
  <c r="B39" i="25"/>
  <c r="A39" i="25"/>
  <c r="G38" i="25"/>
  <c r="E38" i="25"/>
  <c r="D38" i="25"/>
  <c r="C38" i="25"/>
  <c r="B38" i="25"/>
  <c r="A38" i="25"/>
  <c r="G37" i="25"/>
  <c r="E37" i="25"/>
  <c r="D37" i="25"/>
  <c r="C37" i="25"/>
  <c r="B37" i="25"/>
  <c r="A37" i="25"/>
  <c r="G36" i="25"/>
  <c r="E36" i="25"/>
  <c r="D36" i="25"/>
  <c r="C36" i="25"/>
  <c r="B36" i="25"/>
  <c r="A36" i="25"/>
  <c r="G35" i="25"/>
  <c r="E35" i="25"/>
  <c r="D35" i="25"/>
  <c r="C35" i="25"/>
  <c r="B35" i="25"/>
  <c r="A35" i="25"/>
  <c r="G34" i="25"/>
  <c r="E34" i="25"/>
  <c r="D34" i="25"/>
  <c r="C34" i="25"/>
  <c r="B34" i="25"/>
  <c r="A34" i="25"/>
  <c r="G33" i="25"/>
  <c r="E33" i="25"/>
  <c r="D33" i="25"/>
  <c r="C33" i="25"/>
  <c r="B33" i="25"/>
  <c r="A33" i="25"/>
  <c r="G32" i="25"/>
  <c r="B32" i="25"/>
  <c r="A32" i="25"/>
  <c r="C32" i="25" s="1"/>
  <c r="D32" i="25" s="1"/>
  <c r="E32" i="25" s="1"/>
  <c r="G31" i="25"/>
  <c r="D31" i="25"/>
  <c r="E31" i="25" s="1"/>
  <c r="C31" i="25"/>
  <c r="B31" i="25"/>
  <c r="A31" i="25"/>
  <c r="G30" i="25"/>
  <c r="B30" i="25"/>
  <c r="A30" i="25"/>
  <c r="C30" i="25" s="1"/>
  <c r="D30" i="25" s="1"/>
  <c r="E30" i="25" s="1"/>
  <c r="G29" i="25"/>
  <c r="D29" i="25"/>
  <c r="E29" i="25" s="1"/>
  <c r="C29" i="25"/>
  <c r="B29" i="25"/>
  <c r="A29" i="25"/>
  <c r="G28" i="25"/>
  <c r="B28" i="25"/>
  <c r="A28" i="25"/>
  <c r="C28" i="25" s="1"/>
  <c r="D28" i="25" s="1"/>
  <c r="E28" i="25" s="1"/>
  <c r="G27" i="25"/>
  <c r="D27" i="25"/>
  <c r="E27" i="25" s="1"/>
  <c r="C27" i="25"/>
  <c r="B27" i="25"/>
  <c r="A27" i="25"/>
  <c r="G26" i="25"/>
  <c r="B26" i="25"/>
  <c r="A26" i="25"/>
  <c r="C26" i="25" s="1"/>
  <c r="D26" i="25" s="1"/>
  <c r="E26" i="25" s="1"/>
  <c r="G25" i="25"/>
  <c r="D25" i="25"/>
  <c r="E25" i="25" s="1"/>
  <c r="C25" i="25"/>
  <c r="B25" i="25"/>
  <c r="A25" i="25"/>
  <c r="G24" i="25"/>
  <c r="B24" i="25"/>
  <c r="A24" i="25"/>
  <c r="C24" i="25" s="1"/>
  <c r="D24" i="25" s="1"/>
  <c r="E24" i="25" s="1"/>
  <c r="G23" i="25"/>
  <c r="D23" i="25"/>
  <c r="E23" i="25" s="1"/>
  <c r="C23" i="25"/>
  <c r="B23" i="25"/>
  <c r="A23" i="25"/>
  <c r="G22" i="25"/>
  <c r="B22" i="25"/>
  <c r="A22" i="25"/>
  <c r="C22" i="25" s="1"/>
  <c r="D22" i="25" s="1"/>
  <c r="E22" i="25" s="1"/>
  <c r="G21" i="25"/>
  <c r="D21" i="25"/>
  <c r="E21" i="25" s="1"/>
  <c r="C21" i="25"/>
  <c r="B21" i="25"/>
  <c r="A21" i="25"/>
  <c r="G20" i="25"/>
  <c r="B20" i="25"/>
  <c r="A20" i="25"/>
  <c r="C20" i="25" s="1"/>
  <c r="D20" i="25" s="1"/>
  <c r="E20" i="25" s="1"/>
  <c r="G19" i="25"/>
  <c r="D19" i="25"/>
  <c r="E19" i="25" s="1"/>
  <c r="C19" i="25"/>
  <c r="B19" i="25"/>
  <c r="A19" i="25"/>
  <c r="G18" i="25"/>
  <c r="B18" i="25"/>
  <c r="A18" i="25"/>
  <c r="C18" i="25" s="1"/>
  <c r="D18" i="25" s="1"/>
  <c r="E18" i="25" s="1"/>
  <c r="G17" i="25"/>
  <c r="D17" i="25"/>
  <c r="E17" i="25" s="1"/>
  <c r="C17" i="25"/>
  <c r="B17" i="25"/>
  <c r="A17" i="25"/>
  <c r="G16" i="25"/>
  <c r="B16" i="25"/>
  <c r="A16" i="25"/>
  <c r="C16" i="25" s="1"/>
  <c r="D16" i="25" s="1"/>
  <c r="E16" i="25" s="1"/>
  <c r="G15" i="25"/>
  <c r="D15" i="25"/>
  <c r="E15" i="25" s="1"/>
  <c r="C15" i="25"/>
  <c r="B15" i="25"/>
  <c r="A15" i="25"/>
  <c r="G14" i="25"/>
  <c r="B14" i="25"/>
  <c r="A14" i="25"/>
  <c r="C14" i="25" s="1"/>
  <c r="D14" i="25" s="1"/>
  <c r="E14" i="25" s="1"/>
  <c r="G13" i="25"/>
  <c r="D13" i="25"/>
  <c r="E13" i="25" s="1"/>
  <c r="C13" i="25"/>
  <c r="B13" i="25"/>
  <c r="A13" i="25"/>
  <c r="G12" i="25"/>
  <c r="B12" i="25"/>
  <c r="A12" i="25"/>
  <c r="C12" i="25" s="1"/>
  <c r="D12" i="25" s="1"/>
  <c r="E12" i="25" s="1"/>
  <c r="G11" i="25"/>
  <c r="D11" i="25"/>
  <c r="E11" i="25" s="1"/>
  <c r="C11" i="25"/>
  <c r="B11" i="25"/>
  <c r="A11" i="25"/>
  <c r="G10" i="25"/>
  <c r="B10" i="25"/>
  <c r="A10" i="25"/>
  <c r="C10" i="25" s="1"/>
  <c r="D10" i="25" s="1"/>
  <c r="E10" i="25" s="1"/>
  <c r="G9" i="25"/>
  <c r="D9" i="25"/>
  <c r="E9" i="25" s="1"/>
  <c r="C9" i="25"/>
  <c r="B9" i="25"/>
  <c r="A9" i="25"/>
  <c r="G8" i="25"/>
  <c r="B8" i="25"/>
  <c r="A8" i="25"/>
  <c r="C8" i="25" s="1"/>
  <c r="D8" i="25" s="1"/>
  <c r="E8" i="25" s="1"/>
  <c r="G7" i="25"/>
  <c r="D7" i="25"/>
  <c r="E7" i="25" s="1"/>
  <c r="C7" i="25"/>
  <c r="B7" i="25"/>
  <c r="A7" i="25"/>
  <c r="G6" i="25"/>
  <c r="B6" i="25"/>
  <c r="C6" i="25" s="1"/>
  <c r="D6" i="25" s="1"/>
  <c r="E6" i="25" s="1"/>
  <c r="A6" i="25"/>
  <c r="G5" i="25"/>
  <c r="C5" i="25"/>
  <c r="D5" i="25" s="1"/>
  <c r="E5" i="25" s="1"/>
  <c r="B5" i="25"/>
  <c r="A5" i="25"/>
  <c r="W4" i="25"/>
  <c r="V4" i="25"/>
  <c r="Q4" i="25"/>
  <c r="Q5" i="25" s="1"/>
  <c r="G4" i="25"/>
  <c r="B4" i="25"/>
  <c r="A4" i="25"/>
  <c r="C4" i="25" s="1"/>
  <c r="D4" i="25" s="1"/>
  <c r="E4" i="25" s="1"/>
  <c r="O44" i="24"/>
  <c r="N44" i="24"/>
  <c r="M44" i="24"/>
  <c r="L44" i="24"/>
  <c r="K44" i="24"/>
  <c r="G43" i="24"/>
  <c r="E43" i="24"/>
  <c r="D43" i="24"/>
  <c r="C43" i="24"/>
  <c r="B43" i="24"/>
  <c r="A43" i="24"/>
  <c r="G42" i="24"/>
  <c r="E42" i="24"/>
  <c r="D42" i="24"/>
  <c r="C42" i="24"/>
  <c r="B42" i="24"/>
  <c r="A42" i="24"/>
  <c r="G41" i="24"/>
  <c r="E41" i="24"/>
  <c r="D41" i="24"/>
  <c r="C41" i="24"/>
  <c r="B41" i="24"/>
  <c r="A41" i="24"/>
  <c r="G40" i="24"/>
  <c r="E40" i="24"/>
  <c r="D40" i="24"/>
  <c r="C40" i="24"/>
  <c r="B40" i="24"/>
  <c r="A40" i="24"/>
  <c r="G39" i="24"/>
  <c r="E39" i="24"/>
  <c r="D39" i="24"/>
  <c r="C39" i="24"/>
  <c r="B39" i="24"/>
  <c r="A39" i="24"/>
  <c r="G38" i="24"/>
  <c r="E38" i="24"/>
  <c r="D38" i="24"/>
  <c r="C38" i="24"/>
  <c r="B38" i="24"/>
  <c r="A38" i="24"/>
  <c r="G37" i="24"/>
  <c r="E37" i="24"/>
  <c r="D37" i="24"/>
  <c r="C37" i="24"/>
  <c r="B37" i="24"/>
  <c r="A37" i="24"/>
  <c r="G36" i="24"/>
  <c r="E36" i="24"/>
  <c r="D36" i="24"/>
  <c r="C36" i="24"/>
  <c r="B36" i="24"/>
  <c r="A36" i="24"/>
  <c r="G35" i="24"/>
  <c r="E35" i="24"/>
  <c r="D35" i="24"/>
  <c r="C35" i="24"/>
  <c r="B35" i="24"/>
  <c r="A35" i="24"/>
  <c r="G34" i="24"/>
  <c r="E34" i="24"/>
  <c r="D34" i="24"/>
  <c r="C34" i="24"/>
  <c r="B34" i="24"/>
  <c r="A34" i="24"/>
  <c r="G33" i="24"/>
  <c r="E33" i="24"/>
  <c r="D33" i="24"/>
  <c r="C33" i="24"/>
  <c r="B33" i="24"/>
  <c r="A33" i="24"/>
  <c r="G32" i="24"/>
  <c r="E32" i="24"/>
  <c r="D32" i="24"/>
  <c r="C32" i="24"/>
  <c r="B32" i="24"/>
  <c r="A32" i="24"/>
  <c r="G31" i="24"/>
  <c r="E31" i="24"/>
  <c r="D31" i="24"/>
  <c r="C31" i="24"/>
  <c r="B31" i="24"/>
  <c r="A31" i="24"/>
  <c r="G30" i="24"/>
  <c r="E30" i="24"/>
  <c r="D30" i="24"/>
  <c r="C30" i="24"/>
  <c r="B30" i="24"/>
  <c r="A30" i="24"/>
  <c r="G29" i="24"/>
  <c r="B29" i="24"/>
  <c r="C29" i="24" s="1"/>
  <c r="D29" i="24" s="1"/>
  <c r="E29" i="24" s="1"/>
  <c r="A29" i="24"/>
  <c r="G28" i="24"/>
  <c r="B28" i="24"/>
  <c r="A28" i="24"/>
  <c r="C28" i="24" s="1"/>
  <c r="D28" i="24" s="1"/>
  <c r="E28" i="24" s="1"/>
  <c r="G27" i="24"/>
  <c r="C27" i="24"/>
  <c r="D27" i="24" s="1"/>
  <c r="E27" i="24" s="1"/>
  <c r="B27" i="24"/>
  <c r="A27" i="24"/>
  <c r="G26" i="24"/>
  <c r="B26" i="24"/>
  <c r="A26" i="24"/>
  <c r="C26" i="24" s="1"/>
  <c r="D26" i="24" s="1"/>
  <c r="E26" i="24" s="1"/>
  <c r="G25" i="24"/>
  <c r="C25" i="24"/>
  <c r="D25" i="24" s="1"/>
  <c r="E25" i="24" s="1"/>
  <c r="B25" i="24"/>
  <c r="A25" i="24"/>
  <c r="G24" i="24"/>
  <c r="B24" i="24"/>
  <c r="A24" i="24"/>
  <c r="C24" i="24" s="1"/>
  <c r="D24" i="24" s="1"/>
  <c r="E24" i="24" s="1"/>
  <c r="G23" i="24"/>
  <c r="C23" i="24"/>
  <c r="D23" i="24" s="1"/>
  <c r="E23" i="24" s="1"/>
  <c r="B23" i="24"/>
  <c r="A23" i="24"/>
  <c r="G22" i="24"/>
  <c r="B22" i="24"/>
  <c r="A22" i="24"/>
  <c r="C22" i="24" s="1"/>
  <c r="D22" i="24" s="1"/>
  <c r="E22" i="24" s="1"/>
  <c r="G21" i="24"/>
  <c r="C21" i="24"/>
  <c r="D21" i="24" s="1"/>
  <c r="E21" i="24" s="1"/>
  <c r="B21" i="24"/>
  <c r="A21" i="24"/>
  <c r="G20" i="24"/>
  <c r="B20" i="24"/>
  <c r="A20" i="24"/>
  <c r="C20" i="24" s="1"/>
  <c r="D20" i="24" s="1"/>
  <c r="E20" i="24" s="1"/>
  <c r="G19" i="24"/>
  <c r="C19" i="24"/>
  <c r="D19" i="24" s="1"/>
  <c r="E19" i="24" s="1"/>
  <c r="B19" i="24"/>
  <c r="A19" i="24"/>
  <c r="G18" i="24"/>
  <c r="B18" i="24"/>
  <c r="A18" i="24"/>
  <c r="C18" i="24" s="1"/>
  <c r="D18" i="24" s="1"/>
  <c r="E18" i="24" s="1"/>
  <c r="G17" i="24"/>
  <c r="C17" i="24"/>
  <c r="D17" i="24" s="1"/>
  <c r="E17" i="24" s="1"/>
  <c r="B17" i="24"/>
  <c r="A17" i="24"/>
  <c r="G16" i="24"/>
  <c r="B16" i="24"/>
  <c r="A16" i="24"/>
  <c r="C16" i="24" s="1"/>
  <c r="D16" i="24" s="1"/>
  <c r="E16" i="24" s="1"/>
  <c r="G15" i="24"/>
  <c r="C15" i="24"/>
  <c r="D15" i="24" s="1"/>
  <c r="E15" i="24" s="1"/>
  <c r="B15" i="24"/>
  <c r="A15" i="24"/>
  <c r="G14" i="24"/>
  <c r="B14" i="24"/>
  <c r="A14" i="24"/>
  <c r="C14" i="24" s="1"/>
  <c r="D14" i="24" s="1"/>
  <c r="E14" i="24" s="1"/>
  <c r="G13" i="24"/>
  <c r="C13" i="24"/>
  <c r="D13" i="24" s="1"/>
  <c r="E13" i="24" s="1"/>
  <c r="B13" i="24"/>
  <c r="A13" i="24"/>
  <c r="G12" i="24"/>
  <c r="B12" i="24"/>
  <c r="A12" i="24"/>
  <c r="C12" i="24" s="1"/>
  <c r="D12" i="24" s="1"/>
  <c r="E12" i="24" s="1"/>
  <c r="G11" i="24"/>
  <c r="C11" i="24"/>
  <c r="D11" i="24" s="1"/>
  <c r="E11" i="24" s="1"/>
  <c r="B11" i="24"/>
  <c r="A11" i="24"/>
  <c r="G10" i="24"/>
  <c r="B10" i="24"/>
  <c r="A10" i="24"/>
  <c r="C10" i="24" s="1"/>
  <c r="D10" i="24" s="1"/>
  <c r="E10" i="24" s="1"/>
  <c r="G9" i="24"/>
  <c r="C9" i="24"/>
  <c r="D9" i="24" s="1"/>
  <c r="E9" i="24" s="1"/>
  <c r="B9" i="24"/>
  <c r="A9" i="24"/>
  <c r="G8" i="24"/>
  <c r="B8" i="24"/>
  <c r="A8" i="24"/>
  <c r="C8" i="24" s="1"/>
  <c r="D8" i="24" s="1"/>
  <c r="E8" i="24" s="1"/>
  <c r="G7" i="24"/>
  <c r="C7" i="24"/>
  <c r="D7" i="24" s="1"/>
  <c r="E7" i="24" s="1"/>
  <c r="B7" i="24"/>
  <c r="A7" i="24"/>
  <c r="G6" i="24"/>
  <c r="B6" i="24"/>
  <c r="C6" i="24" s="1"/>
  <c r="D6" i="24" s="1"/>
  <c r="E6" i="24" s="1"/>
  <c r="A6" i="24"/>
  <c r="G5" i="24"/>
  <c r="B5" i="24"/>
  <c r="C5" i="24" s="1"/>
  <c r="D5" i="24" s="1"/>
  <c r="E5" i="24" s="1"/>
  <c r="A5" i="24"/>
  <c r="W4" i="24"/>
  <c r="V4" i="24"/>
  <c r="G4" i="24"/>
  <c r="B4" i="24"/>
  <c r="A4" i="24"/>
  <c r="O44" i="23"/>
  <c r="N44" i="23"/>
  <c r="M44" i="23"/>
  <c r="L44" i="23"/>
  <c r="K44" i="23"/>
  <c r="G43" i="23"/>
  <c r="E43" i="23"/>
  <c r="D43" i="23"/>
  <c r="C43" i="23"/>
  <c r="B43" i="23"/>
  <c r="A43" i="23"/>
  <c r="G42" i="23"/>
  <c r="E42" i="23"/>
  <c r="D42" i="23"/>
  <c r="C42" i="23"/>
  <c r="B42" i="23"/>
  <c r="A42" i="23"/>
  <c r="G41" i="23"/>
  <c r="E41" i="23"/>
  <c r="D41" i="23"/>
  <c r="C41" i="23"/>
  <c r="B41" i="23"/>
  <c r="A41" i="23"/>
  <c r="G40" i="23"/>
  <c r="E40" i="23"/>
  <c r="D40" i="23"/>
  <c r="C40" i="23"/>
  <c r="B40" i="23"/>
  <c r="A40" i="23"/>
  <c r="G39" i="23"/>
  <c r="E39" i="23"/>
  <c r="D39" i="23"/>
  <c r="C39" i="23"/>
  <c r="B39" i="23"/>
  <c r="A39" i="23"/>
  <c r="G38" i="23"/>
  <c r="E38" i="23"/>
  <c r="D38" i="23"/>
  <c r="C38" i="23"/>
  <c r="B38" i="23"/>
  <c r="A38" i="23"/>
  <c r="G37" i="23"/>
  <c r="E37" i="23"/>
  <c r="D37" i="23"/>
  <c r="C37" i="23"/>
  <c r="B37" i="23"/>
  <c r="A37" i="23"/>
  <c r="G36" i="23"/>
  <c r="E36" i="23"/>
  <c r="D36" i="23"/>
  <c r="C36" i="23"/>
  <c r="B36" i="23"/>
  <c r="A36" i="23"/>
  <c r="G35" i="23"/>
  <c r="E35" i="23"/>
  <c r="D35" i="23"/>
  <c r="C35" i="23"/>
  <c r="B35" i="23"/>
  <c r="A35" i="23"/>
  <c r="G34" i="23"/>
  <c r="E34" i="23"/>
  <c r="D34" i="23"/>
  <c r="C34" i="23"/>
  <c r="B34" i="23"/>
  <c r="A34" i="23"/>
  <c r="G33" i="23"/>
  <c r="E33" i="23"/>
  <c r="D33" i="23"/>
  <c r="C33" i="23"/>
  <c r="B33" i="23"/>
  <c r="A33" i="23"/>
  <c r="G32" i="23"/>
  <c r="E32" i="23"/>
  <c r="D32" i="23"/>
  <c r="C32" i="23"/>
  <c r="B32" i="23"/>
  <c r="A32" i="23"/>
  <c r="G31" i="23"/>
  <c r="E31" i="23"/>
  <c r="D31" i="23"/>
  <c r="C31" i="23"/>
  <c r="B31" i="23"/>
  <c r="A31" i="23"/>
  <c r="G30" i="23"/>
  <c r="E30" i="23"/>
  <c r="D30" i="23"/>
  <c r="C30" i="23"/>
  <c r="B30" i="23"/>
  <c r="A30" i="23"/>
  <c r="G29" i="23"/>
  <c r="E29" i="23"/>
  <c r="D29" i="23"/>
  <c r="C29" i="23"/>
  <c r="B29" i="23"/>
  <c r="A29" i="23"/>
  <c r="G28" i="23"/>
  <c r="E28" i="23"/>
  <c r="D28" i="23"/>
  <c r="C28" i="23"/>
  <c r="B28" i="23"/>
  <c r="A28" i="23"/>
  <c r="G27" i="23"/>
  <c r="C27" i="23"/>
  <c r="D27" i="23" s="1"/>
  <c r="E27" i="23" s="1"/>
  <c r="B27" i="23"/>
  <c r="A27" i="23"/>
  <c r="G26" i="23"/>
  <c r="B26" i="23"/>
  <c r="A26" i="23"/>
  <c r="C26" i="23" s="1"/>
  <c r="D26" i="23" s="1"/>
  <c r="E26" i="23" s="1"/>
  <c r="G25" i="23"/>
  <c r="C25" i="23"/>
  <c r="D25" i="23" s="1"/>
  <c r="E25" i="23" s="1"/>
  <c r="B25" i="23"/>
  <c r="A25" i="23"/>
  <c r="G24" i="23"/>
  <c r="B24" i="23"/>
  <c r="A24" i="23"/>
  <c r="C24" i="23" s="1"/>
  <c r="D24" i="23" s="1"/>
  <c r="E24" i="23" s="1"/>
  <c r="G23" i="23"/>
  <c r="C23" i="23"/>
  <c r="D23" i="23" s="1"/>
  <c r="E23" i="23" s="1"/>
  <c r="B23" i="23"/>
  <c r="A23" i="23"/>
  <c r="G22" i="23"/>
  <c r="B22" i="23"/>
  <c r="A22" i="23"/>
  <c r="C22" i="23" s="1"/>
  <c r="D22" i="23" s="1"/>
  <c r="E22" i="23" s="1"/>
  <c r="G21" i="23"/>
  <c r="C21" i="23"/>
  <c r="D21" i="23" s="1"/>
  <c r="E21" i="23" s="1"/>
  <c r="B21" i="23"/>
  <c r="A21" i="23"/>
  <c r="G20" i="23"/>
  <c r="B20" i="23"/>
  <c r="A20" i="23"/>
  <c r="C20" i="23" s="1"/>
  <c r="D20" i="23" s="1"/>
  <c r="E20" i="23" s="1"/>
  <c r="G19" i="23"/>
  <c r="C19" i="23"/>
  <c r="D19" i="23" s="1"/>
  <c r="E19" i="23" s="1"/>
  <c r="B19" i="23"/>
  <c r="A19" i="23"/>
  <c r="G18" i="23"/>
  <c r="B18" i="23"/>
  <c r="A18" i="23"/>
  <c r="C18" i="23" s="1"/>
  <c r="D18" i="23" s="1"/>
  <c r="E18" i="23" s="1"/>
  <c r="G17" i="23"/>
  <c r="C17" i="23"/>
  <c r="D17" i="23" s="1"/>
  <c r="E17" i="23" s="1"/>
  <c r="B17" i="23"/>
  <c r="A17" i="23"/>
  <c r="G16" i="23"/>
  <c r="B16" i="23"/>
  <c r="A16" i="23"/>
  <c r="C16" i="23" s="1"/>
  <c r="D16" i="23" s="1"/>
  <c r="E16" i="23" s="1"/>
  <c r="G15" i="23"/>
  <c r="C15" i="23"/>
  <c r="D15" i="23" s="1"/>
  <c r="E15" i="23" s="1"/>
  <c r="B15" i="23"/>
  <c r="A15" i="23"/>
  <c r="G14" i="23"/>
  <c r="B14" i="23"/>
  <c r="A14" i="23"/>
  <c r="C14" i="23" s="1"/>
  <c r="D14" i="23" s="1"/>
  <c r="E14" i="23" s="1"/>
  <c r="G13" i="23"/>
  <c r="C13" i="23"/>
  <c r="D13" i="23" s="1"/>
  <c r="E13" i="23" s="1"/>
  <c r="B13" i="23"/>
  <c r="A13" i="23"/>
  <c r="G12" i="23"/>
  <c r="B12" i="23"/>
  <c r="A12" i="23"/>
  <c r="C12" i="23" s="1"/>
  <c r="D12" i="23" s="1"/>
  <c r="E12" i="23" s="1"/>
  <c r="G11" i="23"/>
  <c r="C11" i="23"/>
  <c r="D11" i="23" s="1"/>
  <c r="E11" i="23" s="1"/>
  <c r="B11" i="23"/>
  <c r="A11" i="23"/>
  <c r="G10" i="23"/>
  <c r="B10" i="23"/>
  <c r="A10" i="23"/>
  <c r="C10" i="23" s="1"/>
  <c r="D10" i="23" s="1"/>
  <c r="E10" i="23" s="1"/>
  <c r="G9" i="23"/>
  <c r="C9" i="23"/>
  <c r="D9" i="23" s="1"/>
  <c r="E9" i="23" s="1"/>
  <c r="B9" i="23"/>
  <c r="A9" i="23"/>
  <c r="G8" i="23"/>
  <c r="B8" i="23"/>
  <c r="A8" i="23"/>
  <c r="C8" i="23" s="1"/>
  <c r="D8" i="23" s="1"/>
  <c r="E8" i="23" s="1"/>
  <c r="G7" i="23"/>
  <c r="C7" i="23"/>
  <c r="D7" i="23" s="1"/>
  <c r="E7" i="23" s="1"/>
  <c r="B7" i="23"/>
  <c r="A7" i="23"/>
  <c r="G6" i="23"/>
  <c r="B6" i="23"/>
  <c r="C6" i="23" s="1"/>
  <c r="D6" i="23" s="1"/>
  <c r="E6" i="23" s="1"/>
  <c r="A6" i="23"/>
  <c r="G5" i="23"/>
  <c r="B5" i="23"/>
  <c r="A5" i="23"/>
  <c r="C5" i="23" s="1"/>
  <c r="D5" i="23" s="1"/>
  <c r="E5" i="23" s="1"/>
  <c r="W4" i="23"/>
  <c r="V4" i="23"/>
  <c r="G4" i="23"/>
  <c r="B4" i="23"/>
  <c r="A4" i="23"/>
  <c r="O44" i="21"/>
  <c r="N44" i="21"/>
  <c r="M44" i="21"/>
  <c r="L44" i="21"/>
  <c r="K44" i="21"/>
  <c r="G43" i="21"/>
  <c r="E43" i="21"/>
  <c r="D43" i="21"/>
  <c r="C43" i="21"/>
  <c r="B43" i="21"/>
  <c r="A43" i="21"/>
  <c r="G42" i="21"/>
  <c r="E42" i="21"/>
  <c r="D42" i="21"/>
  <c r="C42" i="21"/>
  <c r="B42" i="21"/>
  <c r="A42" i="21"/>
  <c r="G41" i="21"/>
  <c r="E41" i="21"/>
  <c r="D41" i="21"/>
  <c r="C41" i="21"/>
  <c r="B41" i="21"/>
  <c r="A41" i="21"/>
  <c r="G40" i="21"/>
  <c r="E40" i="21"/>
  <c r="D40" i="21"/>
  <c r="C40" i="21"/>
  <c r="B40" i="21"/>
  <c r="A40" i="21"/>
  <c r="G39" i="21"/>
  <c r="E39" i="21"/>
  <c r="D39" i="21"/>
  <c r="C39" i="21"/>
  <c r="B39" i="21"/>
  <c r="A39" i="21"/>
  <c r="G38" i="21"/>
  <c r="E38" i="21"/>
  <c r="D38" i="21"/>
  <c r="C38" i="21"/>
  <c r="B38" i="21"/>
  <c r="A38" i="21"/>
  <c r="G37" i="21"/>
  <c r="E37" i="21"/>
  <c r="D37" i="21"/>
  <c r="C37" i="21"/>
  <c r="B37" i="21"/>
  <c r="A37" i="21"/>
  <c r="G36" i="21"/>
  <c r="E36" i="21"/>
  <c r="D36" i="21"/>
  <c r="C36" i="21"/>
  <c r="B36" i="21"/>
  <c r="A36" i="21"/>
  <c r="G35" i="21"/>
  <c r="E35" i="21"/>
  <c r="D35" i="21"/>
  <c r="C35" i="21"/>
  <c r="B35" i="21"/>
  <c r="A35" i="21"/>
  <c r="G34" i="21"/>
  <c r="E34" i="21"/>
  <c r="D34" i="21"/>
  <c r="C34" i="21"/>
  <c r="B34" i="21"/>
  <c r="A34" i="21"/>
  <c r="G33" i="21"/>
  <c r="E33" i="21"/>
  <c r="D33" i="21"/>
  <c r="C33" i="21"/>
  <c r="B33" i="21"/>
  <c r="A33" i="21"/>
  <c r="G32" i="21"/>
  <c r="E32" i="21"/>
  <c r="D32" i="21"/>
  <c r="C32" i="21"/>
  <c r="B32" i="21"/>
  <c r="A32" i="21"/>
  <c r="G31" i="21"/>
  <c r="B31" i="21"/>
  <c r="A31" i="21"/>
  <c r="G30" i="21"/>
  <c r="B30" i="21"/>
  <c r="A30" i="21"/>
  <c r="C30" i="21" s="1"/>
  <c r="D30" i="21" s="1"/>
  <c r="E30" i="21" s="1"/>
  <c r="G29" i="21"/>
  <c r="B29" i="21"/>
  <c r="A29" i="21"/>
  <c r="C29" i="21" s="1"/>
  <c r="D29" i="21" s="1"/>
  <c r="E29" i="21" s="1"/>
  <c r="G28" i="21"/>
  <c r="B28" i="21"/>
  <c r="A28" i="21"/>
  <c r="C28" i="21" s="1"/>
  <c r="D28" i="21" s="1"/>
  <c r="E28" i="21" s="1"/>
  <c r="G27" i="21"/>
  <c r="B27" i="21"/>
  <c r="A27" i="21"/>
  <c r="G26" i="21"/>
  <c r="B26" i="21"/>
  <c r="C26" i="21" s="1"/>
  <c r="D26" i="21" s="1"/>
  <c r="E26" i="21" s="1"/>
  <c r="A26" i="21"/>
  <c r="G25" i="21"/>
  <c r="B25" i="21"/>
  <c r="A25" i="21"/>
  <c r="C25" i="21" s="1"/>
  <c r="D25" i="21" s="1"/>
  <c r="E25" i="21" s="1"/>
  <c r="G24" i="21"/>
  <c r="C24" i="21"/>
  <c r="D24" i="21" s="1"/>
  <c r="E24" i="21" s="1"/>
  <c r="B24" i="21"/>
  <c r="A24" i="21"/>
  <c r="G23" i="21"/>
  <c r="B23" i="21"/>
  <c r="A23" i="21"/>
  <c r="G22" i="21"/>
  <c r="B22" i="21"/>
  <c r="A22" i="21"/>
  <c r="C22" i="21" s="1"/>
  <c r="D22" i="21" s="1"/>
  <c r="E22" i="21" s="1"/>
  <c r="G21" i="21"/>
  <c r="B21" i="21"/>
  <c r="A21" i="21"/>
  <c r="C21" i="21" s="1"/>
  <c r="D21" i="21" s="1"/>
  <c r="E21" i="21" s="1"/>
  <c r="G20" i="21"/>
  <c r="B20" i="21"/>
  <c r="A20" i="21"/>
  <c r="C20" i="21" s="1"/>
  <c r="D20" i="21" s="1"/>
  <c r="E20" i="21" s="1"/>
  <c r="G19" i="21"/>
  <c r="B19" i="21"/>
  <c r="A19" i="21"/>
  <c r="G18" i="21"/>
  <c r="B18" i="21"/>
  <c r="C18" i="21" s="1"/>
  <c r="D18" i="21" s="1"/>
  <c r="E18" i="21" s="1"/>
  <c r="A18" i="21"/>
  <c r="G17" i="21"/>
  <c r="B17" i="21"/>
  <c r="A17" i="21"/>
  <c r="C17" i="21" s="1"/>
  <c r="D17" i="21" s="1"/>
  <c r="E17" i="21" s="1"/>
  <c r="G16" i="21"/>
  <c r="C16" i="21"/>
  <c r="D16" i="21" s="1"/>
  <c r="E16" i="21" s="1"/>
  <c r="B16" i="21"/>
  <c r="A16" i="21"/>
  <c r="G15" i="21"/>
  <c r="B15" i="21"/>
  <c r="A15" i="21"/>
  <c r="G14" i="21"/>
  <c r="B14" i="21"/>
  <c r="A14" i="21"/>
  <c r="C14" i="21" s="1"/>
  <c r="D14" i="21" s="1"/>
  <c r="E14" i="21" s="1"/>
  <c r="G13" i="21"/>
  <c r="B13" i="21"/>
  <c r="A13" i="21"/>
  <c r="C13" i="21" s="1"/>
  <c r="D13" i="21" s="1"/>
  <c r="E13" i="21" s="1"/>
  <c r="G12" i="21"/>
  <c r="B12" i="21"/>
  <c r="A12" i="21"/>
  <c r="C12" i="21" s="1"/>
  <c r="D12" i="21" s="1"/>
  <c r="E12" i="21" s="1"/>
  <c r="G11" i="21"/>
  <c r="B11" i="21"/>
  <c r="A11" i="21"/>
  <c r="G10" i="21"/>
  <c r="B10" i="21"/>
  <c r="C10" i="21" s="1"/>
  <c r="D10" i="21" s="1"/>
  <c r="E10" i="21" s="1"/>
  <c r="A10" i="21"/>
  <c r="G9" i="21"/>
  <c r="B9" i="21"/>
  <c r="A9" i="21"/>
  <c r="C9" i="21" s="1"/>
  <c r="D9" i="21" s="1"/>
  <c r="E9" i="21" s="1"/>
  <c r="G8" i="21"/>
  <c r="C8" i="21"/>
  <c r="D8" i="21" s="1"/>
  <c r="E8" i="21" s="1"/>
  <c r="B8" i="21"/>
  <c r="A8" i="21"/>
  <c r="G7" i="21"/>
  <c r="B7" i="21"/>
  <c r="A7" i="21"/>
  <c r="G6" i="21"/>
  <c r="B6" i="21"/>
  <c r="A6" i="21"/>
  <c r="C6" i="21" s="1"/>
  <c r="D6" i="21" s="1"/>
  <c r="E6" i="21" s="1"/>
  <c r="G5" i="21"/>
  <c r="B5" i="21"/>
  <c r="A5" i="21"/>
  <c r="W4" i="21"/>
  <c r="V4" i="21"/>
  <c r="Q4" i="21"/>
  <c r="Q5" i="21" s="1"/>
  <c r="Q6" i="21" s="1"/>
  <c r="Q7" i="21" s="1"/>
  <c r="Q8" i="21" s="1"/>
  <c r="Q9" i="21" s="1"/>
  <c r="Q10" i="21" s="1"/>
  <c r="Q11" i="21" s="1"/>
  <c r="Q12" i="21" s="1"/>
  <c r="Q13" i="21" s="1"/>
  <c r="Q14" i="21" s="1"/>
  <c r="Q15" i="21" s="1"/>
  <c r="Q16" i="21" s="1"/>
  <c r="Q17" i="21" s="1"/>
  <c r="Q18" i="21" s="1"/>
  <c r="Q19" i="21" s="1"/>
  <c r="Q20" i="21" s="1"/>
  <c r="Q21" i="21" s="1"/>
  <c r="Q22" i="21" s="1"/>
  <c r="Q23" i="21" s="1"/>
  <c r="Q24" i="21" s="1"/>
  <c r="Q25" i="21" s="1"/>
  <c r="Q26" i="21" s="1"/>
  <c r="Q27" i="21" s="1"/>
  <c r="Q28" i="21" s="1"/>
  <c r="Q29" i="21" s="1"/>
  <c r="Q30" i="21" s="1"/>
  <c r="Q31" i="21" s="1"/>
  <c r="Q32" i="21" s="1"/>
  <c r="Q33" i="21" s="1"/>
  <c r="Q34" i="21" s="1"/>
  <c r="Q35" i="21" s="1"/>
  <c r="Q36" i="21" s="1"/>
  <c r="Q37" i="21" s="1"/>
  <c r="Q38" i="21" s="1"/>
  <c r="Q39" i="21" s="1"/>
  <c r="Q40" i="21" s="1"/>
  <c r="Q41" i="21" s="1"/>
  <c r="Q42" i="21" s="1"/>
  <c r="Q43" i="21" s="1"/>
  <c r="G4" i="21"/>
  <c r="B4" i="21"/>
  <c r="A4" i="21"/>
  <c r="C4" i="21" s="1"/>
  <c r="D4" i="21" s="1"/>
  <c r="E4" i="21" s="1"/>
  <c r="O44" i="20"/>
  <c r="N44" i="20"/>
  <c r="M44" i="20"/>
  <c r="L44" i="20"/>
  <c r="K44" i="20"/>
  <c r="G43" i="20"/>
  <c r="E43" i="20"/>
  <c r="D43" i="20"/>
  <c r="C43" i="20"/>
  <c r="B43" i="20"/>
  <c r="A43" i="20"/>
  <c r="G42" i="20"/>
  <c r="E42" i="20"/>
  <c r="D42" i="20"/>
  <c r="C42" i="20"/>
  <c r="B42" i="20"/>
  <c r="A42" i="20"/>
  <c r="G41" i="20"/>
  <c r="E41" i="20"/>
  <c r="D41" i="20"/>
  <c r="C41" i="20"/>
  <c r="B41" i="20"/>
  <c r="A41" i="20"/>
  <c r="G40" i="20"/>
  <c r="E40" i="20"/>
  <c r="D40" i="20"/>
  <c r="C40" i="20"/>
  <c r="B40" i="20"/>
  <c r="A40" i="20"/>
  <c r="G39" i="20"/>
  <c r="E39" i="20"/>
  <c r="D39" i="20"/>
  <c r="C39" i="20"/>
  <c r="B39" i="20"/>
  <c r="A39" i="20"/>
  <c r="G38" i="20"/>
  <c r="E38" i="20"/>
  <c r="D38" i="20"/>
  <c r="C38" i="20"/>
  <c r="B38" i="20"/>
  <c r="A38" i="20"/>
  <c r="G37" i="20"/>
  <c r="E37" i="20"/>
  <c r="D37" i="20"/>
  <c r="C37" i="20"/>
  <c r="B37" i="20"/>
  <c r="A37" i="20"/>
  <c r="G36" i="20"/>
  <c r="E36" i="20"/>
  <c r="D36" i="20"/>
  <c r="C36" i="20"/>
  <c r="B36" i="20"/>
  <c r="A36" i="20"/>
  <c r="G35" i="20"/>
  <c r="E35" i="20"/>
  <c r="D35" i="20"/>
  <c r="C35" i="20"/>
  <c r="B35" i="20"/>
  <c r="A35" i="20"/>
  <c r="G34" i="20"/>
  <c r="E34" i="20"/>
  <c r="D34" i="20"/>
  <c r="C34" i="20"/>
  <c r="B34" i="20"/>
  <c r="A34" i="20"/>
  <c r="G33" i="20"/>
  <c r="E33" i="20"/>
  <c r="D33" i="20"/>
  <c r="C33" i="20"/>
  <c r="B33" i="20"/>
  <c r="A33" i="20"/>
  <c r="G32" i="20"/>
  <c r="E32" i="20"/>
  <c r="D32" i="20"/>
  <c r="C32" i="20"/>
  <c r="B32" i="20"/>
  <c r="A32" i="20"/>
  <c r="G31" i="20"/>
  <c r="B31" i="20"/>
  <c r="A31" i="20"/>
  <c r="C31" i="20" s="1"/>
  <c r="D31" i="20" s="1"/>
  <c r="E31" i="20" s="1"/>
  <c r="G30" i="20"/>
  <c r="B30" i="20"/>
  <c r="A30" i="20"/>
  <c r="C30" i="20" s="1"/>
  <c r="D30" i="20" s="1"/>
  <c r="E30" i="20" s="1"/>
  <c r="G29" i="20"/>
  <c r="B29" i="20"/>
  <c r="A29" i="20"/>
  <c r="C29" i="20" s="1"/>
  <c r="D29" i="20" s="1"/>
  <c r="E29" i="20" s="1"/>
  <c r="G28" i="20"/>
  <c r="B28" i="20"/>
  <c r="A28" i="20"/>
  <c r="C28" i="20" s="1"/>
  <c r="D28" i="20" s="1"/>
  <c r="E28" i="20" s="1"/>
  <c r="G27" i="20"/>
  <c r="B27" i="20"/>
  <c r="A27" i="20"/>
  <c r="C27" i="20" s="1"/>
  <c r="D27" i="20" s="1"/>
  <c r="E27" i="20" s="1"/>
  <c r="G26" i="20"/>
  <c r="B26" i="20"/>
  <c r="A26" i="20"/>
  <c r="C26" i="20" s="1"/>
  <c r="D26" i="20" s="1"/>
  <c r="E26" i="20" s="1"/>
  <c r="G25" i="20"/>
  <c r="B25" i="20"/>
  <c r="A25" i="20"/>
  <c r="C25" i="20" s="1"/>
  <c r="D25" i="20" s="1"/>
  <c r="E25" i="20" s="1"/>
  <c r="G24" i="20"/>
  <c r="B24" i="20"/>
  <c r="A24" i="20"/>
  <c r="C24" i="20" s="1"/>
  <c r="D24" i="20" s="1"/>
  <c r="E24" i="20" s="1"/>
  <c r="G23" i="20"/>
  <c r="B23" i="20"/>
  <c r="A23" i="20"/>
  <c r="C23" i="20" s="1"/>
  <c r="D23" i="20" s="1"/>
  <c r="E23" i="20" s="1"/>
  <c r="G22" i="20"/>
  <c r="B22" i="20"/>
  <c r="A22" i="20"/>
  <c r="C22" i="20" s="1"/>
  <c r="D22" i="20" s="1"/>
  <c r="E22" i="20" s="1"/>
  <c r="G21" i="20"/>
  <c r="B21" i="20"/>
  <c r="A21" i="20"/>
  <c r="C21" i="20" s="1"/>
  <c r="D21" i="20" s="1"/>
  <c r="E21" i="20" s="1"/>
  <c r="G20" i="20"/>
  <c r="B20" i="20"/>
  <c r="A20" i="20"/>
  <c r="C20" i="20" s="1"/>
  <c r="D20" i="20" s="1"/>
  <c r="E20" i="20" s="1"/>
  <c r="G19" i="20"/>
  <c r="B19" i="20"/>
  <c r="A19" i="20"/>
  <c r="C19" i="20" s="1"/>
  <c r="D19" i="20" s="1"/>
  <c r="E19" i="20" s="1"/>
  <c r="G18" i="20"/>
  <c r="B18" i="20"/>
  <c r="A18" i="20"/>
  <c r="C18" i="20" s="1"/>
  <c r="D18" i="20" s="1"/>
  <c r="E18" i="20" s="1"/>
  <c r="G17" i="20"/>
  <c r="B17" i="20"/>
  <c r="A17" i="20"/>
  <c r="C17" i="20" s="1"/>
  <c r="D17" i="20" s="1"/>
  <c r="E17" i="20" s="1"/>
  <c r="G16" i="20"/>
  <c r="B16" i="20"/>
  <c r="C16" i="20" s="1"/>
  <c r="D16" i="20" s="1"/>
  <c r="E16" i="20" s="1"/>
  <c r="A16" i="20"/>
  <c r="G15" i="20"/>
  <c r="B15" i="20"/>
  <c r="A15" i="20"/>
  <c r="C15" i="20" s="1"/>
  <c r="D15" i="20" s="1"/>
  <c r="E15" i="20" s="1"/>
  <c r="G14" i="20"/>
  <c r="B14" i="20"/>
  <c r="C14" i="20" s="1"/>
  <c r="D14" i="20" s="1"/>
  <c r="E14" i="20" s="1"/>
  <c r="A14" i="20"/>
  <c r="G13" i="20"/>
  <c r="B13" i="20"/>
  <c r="A13" i="20"/>
  <c r="C13" i="20" s="1"/>
  <c r="D13" i="20" s="1"/>
  <c r="E13" i="20" s="1"/>
  <c r="G12" i="20"/>
  <c r="B12" i="20"/>
  <c r="C12" i="20" s="1"/>
  <c r="D12" i="20" s="1"/>
  <c r="E12" i="20" s="1"/>
  <c r="A12" i="20"/>
  <c r="G11" i="20"/>
  <c r="B11" i="20"/>
  <c r="A11" i="20"/>
  <c r="C11" i="20" s="1"/>
  <c r="D11" i="20" s="1"/>
  <c r="E11" i="20" s="1"/>
  <c r="G10" i="20"/>
  <c r="B10" i="20"/>
  <c r="C10" i="20" s="1"/>
  <c r="D10" i="20" s="1"/>
  <c r="E10" i="20" s="1"/>
  <c r="A10" i="20"/>
  <c r="G9" i="20"/>
  <c r="B9" i="20"/>
  <c r="A9" i="20"/>
  <c r="C9" i="20" s="1"/>
  <c r="D9" i="20" s="1"/>
  <c r="E9" i="20" s="1"/>
  <c r="G8" i="20"/>
  <c r="B8" i="20"/>
  <c r="C8" i="20" s="1"/>
  <c r="D8" i="20" s="1"/>
  <c r="E8" i="20" s="1"/>
  <c r="A8" i="20"/>
  <c r="G7" i="20"/>
  <c r="B7" i="20"/>
  <c r="A7" i="20"/>
  <c r="C7" i="20" s="1"/>
  <c r="D7" i="20" s="1"/>
  <c r="E7" i="20" s="1"/>
  <c r="P6" i="20"/>
  <c r="G6" i="20"/>
  <c r="B6" i="20"/>
  <c r="A6" i="20"/>
  <c r="C6" i="20" s="1"/>
  <c r="D6" i="20" s="1"/>
  <c r="E6" i="20" s="1"/>
  <c r="P5" i="20"/>
  <c r="G5" i="20"/>
  <c r="B5" i="20"/>
  <c r="A5" i="20"/>
  <c r="W4" i="20"/>
  <c r="V4" i="20"/>
  <c r="P4" i="20"/>
  <c r="Q4" i="20" s="1"/>
  <c r="G4" i="20"/>
  <c r="B4" i="20"/>
  <c r="A4" i="20"/>
  <c r="O44" i="19"/>
  <c r="N44" i="19"/>
  <c r="M44" i="19"/>
  <c r="L44" i="19"/>
  <c r="K44" i="19"/>
  <c r="G43" i="19"/>
  <c r="E43" i="19"/>
  <c r="D43" i="19"/>
  <c r="C43" i="19"/>
  <c r="B43" i="19"/>
  <c r="A43" i="19"/>
  <c r="G42" i="19"/>
  <c r="E42" i="19"/>
  <c r="D42" i="19"/>
  <c r="C42" i="19"/>
  <c r="B42" i="19"/>
  <c r="A42" i="19"/>
  <c r="G41" i="19"/>
  <c r="E41" i="19"/>
  <c r="D41" i="19"/>
  <c r="C41" i="19"/>
  <c r="B41" i="19"/>
  <c r="A41" i="19"/>
  <c r="G40" i="19"/>
  <c r="E40" i="19"/>
  <c r="D40" i="19"/>
  <c r="C40" i="19"/>
  <c r="B40" i="19"/>
  <c r="A40" i="19"/>
  <c r="G39" i="19"/>
  <c r="E39" i="19"/>
  <c r="D39" i="19"/>
  <c r="C39" i="19"/>
  <c r="B39" i="19"/>
  <c r="A39" i="19"/>
  <c r="G38" i="19"/>
  <c r="E38" i="19"/>
  <c r="D38" i="19"/>
  <c r="C38" i="19"/>
  <c r="B38" i="19"/>
  <c r="A38" i="19"/>
  <c r="G37" i="19"/>
  <c r="E37" i="19"/>
  <c r="D37" i="19"/>
  <c r="C37" i="19"/>
  <c r="B37" i="19"/>
  <c r="A37" i="19"/>
  <c r="G36" i="19"/>
  <c r="E36" i="19"/>
  <c r="D36" i="19"/>
  <c r="C36" i="19"/>
  <c r="B36" i="19"/>
  <c r="A36" i="19"/>
  <c r="G35" i="19"/>
  <c r="E35" i="19"/>
  <c r="D35" i="19"/>
  <c r="C35" i="19"/>
  <c r="B35" i="19"/>
  <c r="A35" i="19"/>
  <c r="G34" i="19"/>
  <c r="E34" i="19"/>
  <c r="D34" i="19"/>
  <c r="C34" i="19"/>
  <c r="B34" i="19"/>
  <c r="A34" i="19"/>
  <c r="G33" i="19"/>
  <c r="E33" i="19"/>
  <c r="D33" i="19"/>
  <c r="C33" i="19"/>
  <c r="B33" i="19"/>
  <c r="A33" i="19"/>
  <c r="G32" i="19"/>
  <c r="E32" i="19"/>
  <c r="D32" i="19"/>
  <c r="C32" i="19"/>
  <c r="B32" i="19"/>
  <c r="A32" i="19"/>
  <c r="G31" i="19"/>
  <c r="B31" i="19"/>
  <c r="A31" i="19"/>
  <c r="C31" i="19" s="1"/>
  <c r="D31" i="19" s="1"/>
  <c r="E31" i="19" s="1"/>
  <c r="G30" i="19"/>
  <c r="C30" i="19"/>
  <c r="D30" i="19" s="1"/>
  <c r="E30" i="19" s="1"/>
  <c r="B30" i="19"/>
  <c r="A30" i="19"/>
  <c r="G29" i="19"/>
  <c r="B29" i="19"/>
  <c r="A29" i="19"/>
  <c r="C29" i="19" s="1"/>
  <c r="D29" i="19" s="1"/>
  <c r="E29" i="19" s="1"/>
  <c r="G28" i="19"/>
  <c r="C28" i="19"/>
  <c r="D28" i="19" s="1"/>
  <c r="E28" i="19" s="1"/>
  <c r="B28" i="19"/>
  <c r="A28" i="19"/>
  <c r="G27" i="19"/>
  <c r="B27" i="19"/>
  <c r="A27" i="19"/>
  <c r="C27" i="19" s="1"/>
  <c r="D27" i="19" s="1"/>
  <c r="E27" i="19" s="1"/>
  <c r="G26" i="19"/>
  <c r="C26" i="19"/>
  <c r="D26" i="19" s="1"/>
  <c r="E26" i="19" s="1"/>
  <c r="B26" i="19"/>
  <c r="A26" i="19"/>
  <c r="G25" i="19"/>
  <c r="B25" i="19"/>
  <c r="A25" i="19"/>
  <c r="C25" i="19" s="1"/>
  <c r="D25" i="19" s="1"/>
  <c r="E25" i="19" s="1"/>
  <c r="G24" i="19"/>
  <c r="C24" i="19"/>
  <c r="D24" i="19" s="1"/>
  <c r="E24" i="19" s="1"/>
  <c r="B24" i="19"/>
  <c r="A24" i="19"/>
  <c r="G23" i="19"/>
  <c r="B23" i="19"/>
  <c r="A23" i="19"/>
  <c r="C23" i="19" s="1"/>
  <c r="D23" i="19" s="1"/>
  <c r="E23" i="19" s="1"/>
  <c r="G22" i="19"/>
  <c r="C22" i="19"/>
  <c r="D22" i="19" s="1"/>
  <c r="E22" i="19" s="1"/>
  <c r="B22" i="19"/>
  <c r="A22" i="19"/>
  <c r="G21" i="19"/>
  <c r="B21" i="19"/>
  <c r="A21" i="19"/>
  <c r="C21" i="19" s="1"/>
  <c r="D21" i="19" s="1"/>
  <c r="E21" i="19" s="1"/>
  <c r="G20" i="19"/>
  <c r="C20" i="19"/>
  <c r="D20" i="19" s="1"/>
  <c r="E20" i="19" s="1"/>
  <c r="B20" i="19"/>
  <c r="A20" i="19"/>
  <c r="G19" i="19"/>
  <c r="B19" i="19"/>
  <c r="A19" i="19"/>
  <c r="C19" i="19" s="1"/>
  <c r="D19" i="19" s="1"/>
  <c r="E19" i="19" s="1"/>
  <c r="G18" i="19"/>
  <c r="C18" i="19"/>
  <c r="D18" i="19" s="1"/>
  <c r="E18" i="19" s="1"/>
  <c r="B18" i="19"/>
  <c r="A18" i="19"/>
  <c r="G17" i="19"/>
  <c r="B17" i="19"/>
  <c r="A17" i="19"/>
  <c r="C17" i="19" s="1"/>
  <c r="D17" i="19" s="1"/>
  <c r="E17" i="19" s="1"/>
  <c r="G16" i="19"/>
  <c r="C16" i="19"/>
  <c r="D16" i="19" s="1"/>
  <c r="E16" i="19" s="1"/>
  <c r="B16" i="19"/>
  <c r="A16" i="19"/>
  <c r="G15" i="19"/>
  <c r="B15" i="19"/>
  <c r="A15" i="19"/>
  <c r="C15" i="19" s="1"/>
  <c r="D15" i="19" s="1"/>
  <c r="E15" i="19" s="1"/>
  <c r="G14" i="19"/>
  <c r="C14" i="19"/>
  <c r="D14" i="19" s="1"/>
  <c r="E14" i="19" s="1"/>
  <c r="B14" i="19"/>
  <c r="A14" i="19"/>
  <c r="G13" i="19"/>
  <c r="B13" i="19"/>
  <c r="A13" i="19"/>
  <c r="C13" i="19" s="1"/>
  <c r="D13" i="19" s="1"/>
  <c r="E13" i="19" s="1"/>
  <c r="G12" i="19"/>
  <c r="C12" i="19"/>
  <c r="D12" i="19" s="1"/>
  <c r="E12" i="19" s="1"/>
  <c r="B12" i="19"/>
  <c r="A12" i="19"/>
  <c r="G11" i="19"/>
  <c r="B11" i="19"/>
  <c r="A11" i="19"/>
  <c r="C11" i="19" s="1"/>
  <c r="D11" i="19" s="1"/>
  <c r="E11" i="19" s="1"/>
  <c r="G10" i="19"/>
  <c r="C10" i="19"/>
  <c r="D10" i="19" s="1"/>
  <c r="E10" i="19" s="1"/>
  <c r="B10" i="19"/>
  <c r="A10" i="19"/>
  <c r="G9" i="19"/>
  <c r="B9" i="19"/>
  <c r="A9" i="19"/>
  <c r="C9" i="19" s="1"/>
  <c r="D9" i="19" s="1"/>
  <c r="E9" i="19" s="1"/>
  <c r="G8" i="19"/>
  <c r="C8" i="19"/>
  <c r="D8" i="19" s="1"/>
  <c r="E8" i="19" s="1"/>
  <c r="B8" i="19"/>
  <c r="A8" i="19"/>
  <c r="G7" i="19"/>
  <c r="B7" i="19"/>
  <c r="A7" i="19"/>
  <c r="C7" i="19" s="1"/>
  <c r="D7" i="19" s="1"/>
  <c r="E7" i="19" s="1"/>
  <c r="P6" i="19"/>
  <c r="G6" i="19"/>
  <c r="B6" i="19"/>
  <c r="A6" i="19"/>
  <c r="C6" i="19" s="1"/>
  <c r="D6" i="19" s="1"/>
  <c r="E6" i="19" s="1"/>
  <c r="P5" i="19"/>
  <c r="G5" i="19"/>
  <c r="B5" i="19"/>
  <c r="A5" i="19"/>
  <c r="W4" i="19"/>
  <c r="V4" i="19"/>
  <c r="P4" i="19"/>
  <c r="Q4" i="19" s="1"/>
  <c r="G4" i="19"/>
  <c r="C4" i="19"/>
  <c r="D4" i="19" s="1"/>
  <c r="E4" i="19" s="1"/>
  <c r="B4" i="19"/>
  <c r="A4" i="19"/>
  <c r="D43" i="1"/>
  <c r="D42" i="1"/>
  <c r="D41" i="1"/>
  <c r="D40" i="1"/>
  <c r="D39" i="1"/>
  <c r="D38" i="1"/>
  <c r="D37" i="1"/>
  <c r="D36" i="1"/>
  <c r="D35" i="1"/>
  <c r="D34" i="1"/>
  <c r="D33" i="1"/>
  <c r="D32" i="1"/>
  <c r="D31" i="1"/>
  <c r="D30" i="1"/>
  <c r="C43" i="1"/>
  <c r="C42" i="1"/>
  <c r="C41" i="1"/>
  <c r="C40" i="1"/>
  <c r="C39" i="1"/>
  <c r="C38" i="1"/>
  <c r="C37" i="1"/>
  <c r="C36" i="1"/>
  <c r="C35" i="1"/>
  <c r="C34" i="1"/>
  <c r="C33" i="1"/>
  <c r="C32" i="1"/>
  <c r="C31" i="1"/>
  <c r="C30" i="1"/>
  <c r="E368" i="18"/>
  <c r="E367" i="18"/>
  <c r="E366" i="18"/>
  <c r="E365" i="18"/>
  <c r="E364" i="18"/>
  <c r="E363" i="18"/>
  <c r="F363" i="18" s="1"/>
  <c r="E362" i="18"/>
  <c r="E361" i="18"/>
  <c r="F361" i="18" s="1"/>
  <c r="E360" i="18"/>
  <c r="E359" i="18"/>
  <c r="E358" i="18"/>
  <c r="E357" i="18"/>
  <c r="E356" i="18"/>
  <c r="E355" i="18"/>
  <c r="F355" i="18" s="1"/>
  <c r="E354" i="18"/>
  <c r="E353" i="18"/>
  <c r="E352" i="18"/>
  <c r="E351" i="18"/>
  <c r="E350" i="18"/>
  <c r="E349" i="18"/>
  <c r="E348" i="18"/>
  <c r="E347" i="18"/>
  <c r="F347" i="18" s="1"/>
  <c r="E346" i="18"/>
  <c r="E345" i="18"/>
  <c r="F345" i="18" s="1"/>
  <c r="E344" i="18"/>
  <c r="E343" i="18"/>
  <c r="E342" i="18"/>
  <c r="E341" i="18"/>
  <c r="E340" i="18"/>
  <c r="E339" i="18"/>
  <c r="F339" i="18" s="1"/>
  <c r="E338" i="18"/>
  <c r="E337" i="18"/>
  <c r="F337" i="18" s="1"/>
  <c r="E336" i="18"/>
  <c r="E335" i="18"/>
  <c r="E334" i="18"/>
  <c r="E333" i="18"/>
  <c r="E332" i="18"/>
  <c r="E331" i="18"/>
  <c r="F331" i="18" s="1"/>
  <c r="E330" i="18"/>
  <c r="E329" i="18"/>
  <c r="E328" i="18"/>
  <c r="E327" i="18"/>
  <c r="E326" i="18"/>
  <c r="E325" i="18"/>
  <c r="E324" i="18"/>
  <c r="E323" i="18"/>
  <c r="F323" i="18" s="1"/>
  <c r="E322" i="18"/>
  <c r="E321" i="18"/>
  <c r="E320" i="18"/>
  <c r="E319" i="18"/>
  <c r="E318" i="18"/>
  <c r="E317" i="18"/>
  <c r="E316" i="18"/>
  <c r="E315" i="18"/>
  <c r="F315" i="18" s="1"/>
  <c r="E314" i="18"/>
  <c r="E313" i="18"/>
  <c r="F313" i="18" s="1"/>
  <c r="E312" i="18"/>
  <c r="E311" i="18"/>
  <c r="E310" i="18"/>
  <c r="E309" i="18"/>
  <c r="E308" i="18"/>
  <c r="E307" i="18"/>
  <c r="F307" i="18" s="1"/>
  <c r="E306" i="18"/>
  <c r="E305" i="18"/>
  <c r="F305" i="18" s="1"/>
  <c r="E304" i="18"/>
  <c r="E303" i="18"/>
  <c r="E302" i="18"/>
  <c r="E301" i="18"/>
  <c r="E300" i="18"/>
  <c r="E299" i="18"/>
  <c r="F299" i="18" s="1"/>
  <c r="E298" i="18"/>
  <c r="E297" i="18"/>
  <c r="E296" i="18"/>
  <c r="E295" i="18"/>
  <c r="E294" i="18"/>
  <c r="E293" i="18"/>
  <c r="E292" i="18"/>
  <c r="E291" i="18"/>
  <c r="F291" i="18" s="1"/>
  <c r="E290" i="18"/>
  <c r="E289" i="18"/>
  <c r="E288" i="18"/>
  <c r="E287" i="18"/>
  <c r="E286" i="18"/>
  <c r="E285" i="18"/>
  <c r="E284" i="18"/>
  <c r="E283" i="18"/>
  <c r="F283" i="18" s="1"/>
  <c r="E282" i="18"/>
  <c r="E281" i="18"/>
  <c r="F281" i="18" s="1"/>
  <c r="E280" i="18"/>
  <c r="E279" i="18"/>
  <c r="E278" i="18"/>
  <c r="E277" i="18"/>
  <c r="E276" i="18"/>
  <c r="E275" i="18"/>
  <c r="F275" i="18" s="1"/>
  <c r="E274" i="18"/>
  <c r="E273" i="18"/>
  <c r="F273" i="18" s="1"/>
  <c r="E272" i="18"/>
  <c r="E271" i="18"/>
  <c r="E270" i="18"/>
  <c r="E269" i="18"/>
  <c r="E268" i="18"/>
  <c r="E267" i="18"/>
  <c r="F267" i="18" s="1"/>
  <c r="E266" i="18"/>
  <c r="E265" i="18"/>
  <c r="E264" i="18"/>
  <c r="E263" i="18"/>
  <c r="E262" i="18"/>
  <c r="E261" i="18"/>
  <c r="E260" i="18"/>
  <c r="E259" i="18"/>
  <c r="F259" i="18" s="1"/>
  <c r="E258" i="18"/>
  <c r="E257" i="18"/>
  <c r="E256" i="18"/>
  <c r="E255" i="18"/>
  <c r="E254" i="18"/>
  <c r="E253" i="18"/>
  <c r="E252" i="18"/>
  <c r="E251" i="18"/>
  <c r="F251" i="18" s="1"/>
  <c r="E250" i="18"/>
  <c r="E249" i="18"/>
  <c r="F249" i="18" s="1"/>
  <c r="E248" i="18"/>
  <c r="E247" i="18"/>
  <c r="E246" i="18"/>
  <c r="E245" i="18"/>
  <c r="E244" i="18"/>
  <c r="E243" i="18"/>
  <c r="F243" i="18" s="1"/>
  <c r="E242" i="18"/>
  <c r="E241" i="18"/>
  <c r="F241" i="18" s="1"/>
  <c r="E240" i="18"/>
  <c r="E239" i="18"/>
  <c r="E238" i="18"/>
  <c r="E237" i="18"/>
  <c r="E236" i="18"/>
  <c r="E235" i="18"/>
  <c r="F235" i="18" s="1"/>
  <c r="E234" i="18"/>
  <c r="E233" i="18"/>
  <c r="E232" i="18"/>
  <c r="E231" i="18"/>
  <c r="E230" i="18"/>
  <c r="E229" i="18"/>
  <c r="E228" i="18"/>
  <c r="E227" i="18"/>
  <c r="F227" i="18" s="1"/>
  <c r="E226" i="18"/>
  <c r="E225" i="18"/>
  <c r="F225" i="18" s="1"/>
  <c r="E224" i="18"/>
  <c r="E223" i="18"/>
  <c r="E222" i="18"/>
  <c r="E221" i="18"/>
  <c r="E220" i="18"/>
  <c r="E219" i="18"/>
  <c r="F219" i="18" s="1"/>
  <c r="E218" i="18"/>
  <c r="E217" i="18"/>
  <c r="F217" i="18" s="1"/>
  <c r="E216" i="18"/>
  <c r="E215" i="18"/>
  <c r="E214" i="18"/>
  <c r="E213" i="18"/>
  <c r="E212" i="18"/>
  <c r="E211" i="18"/>
  <c r="F211" i="18" s="1"/>
  <c r="E210" i="18"/>
  <c r="E209" i="18"/>
  <c r="F209" i="18" s="1"/>
  <c r="E208" i="18"/>
  <c r="E207" i="18"/>
  <c r="E206" i="18"/>
  <c r="E205" i="18"/>
  <c r="E204" i="18"/>
  <c r="E203" i="18"/>
  <c r="E202" i="18"/>
  <c r="E201" i="18"/>
  <c r="F201" i="18" s="1"/>
  <c r="E200" i="18"/>
  <c r="E199" i="18"/>
  <c r="E198" i="18"/>
  <c r="E197" i="18"/>
  <c r="E196" i="18"/>
  <c r="E195" i="18"/>
  <c r="E194" i="18"/>
  <c r="E193" i="18"/>
  <c r="F193" i="18" s="1"/>
  <c r="E192" i="18"/>
  <c r="E191" i="18"/>
  <c r="E190" i="18"/>
  <c r="E189" i="18"/>
  <c r="E188" i="18"/>
  <c r="E187" i="18"/>
  <c r="E186" i="18"/>
  <c r="E185" i="18"/>
  <c r="F185" i="18" s="1"/>
  <c r="E184" i="18"/>
  <c r="E183" i="18"/>
  <c r="E182" i="18"/>
  <c r="E181" i="18"/>
  <c r="E180" i="18"/>
  <c r="E179" i="18"/>
  <c r="E178" i="18"/>
  <c r="E177" i="18"/>
  <c r="F177" i="18" s="1"/>
  <c r="E176" i="18"/>
  <c r="E175" i="18"/>
  <c r="E174" i="18"/>
  <c r="E173" i="18"/>
  <c r="E172" i="18"/>
  <c r="E171" i="18"/>
  <c r="E170" i="18"/>
  <c r="E169" i="18"/>
  <c r="F169" i="18" s="1"/>
  <c r="E168" i="18"/>
  <c r="E167" i="18"/>
  <c r="E166" i="18"/>
  <c r="E165" i="18"/>
  <c r="E164" i="18"/>
  <c r="E163" i="18"/>
  <c r="E162" i="18"/>
  <c r="E161" i="18"/>
  <c r="F161" i="18" s="1"/>
  <c r="E160" i="18"/>
  <c r="E159" i="18"/>
  <c r="E158" i="18"/>
  <c r="E157" i="18"/>
  <c r="E156" i="18"/>
  <c r="E155" i="18"/>
  <c r="E154" i="18"/>
  <c r="E153" i="18"/>
  <c r="F153" i="18" s="1"/>
  <c r="E152" i="18"/>
  <c r="E151" i="18"/>
  <c r="E150" i="18"/>
  <c r="E149" i="18"/>
  <c r="E148" i="18"/>
  <c r="E147" i="18"/>
  <c r="E146" i="18"/>
  <c r="E145" i="18"/>
  <c r="F145" i="18" s="1"/>
  <c r="E144" i="18"/>
  <c r="E143" i="18"/>
  <c r="E142" i="18"/>
  <c r="E141" i="18"/>
  <c r="E140" i="18"/>
  <c r="E139" i="18"/>
  <c r="E138" i="18"/>
  <c r="E137" i="18"/>
  <c r="F137" i="18" s="1"/>
  <c r="E136" i="18"/>
  <c r="E135" i="18"/>
  <c r="E134" i="18"/>
  <c r="E133" i="18"/>
  <c r="E132" i="18"/>
  <c r="E131" i="18"/>
  <c r="E130" i="18"/>
  <c r="E129" i="18"/>
  <c r="F129" i="18" s="1"/>
  <c r="E128" i="18"/>
  <c r="E127" i="18"/>
  <c r="E126" i="18"/>
  <c r="E125" i="18"/>
  <c r="E124" i="18"/>
  <c r="E123" i="18"/>
  <c r="E122" i="18"/>
  <c r="E121" i="18"/>
  <c r="F121" i="18" s="1"/>
  <c r="E120" i="18"/>
  <c r="E119" i="18"/>
  <c r="E118" i="18"/>
  <c r="E117" i="18"/>
  <c r="E116" i="18"/>
  <c r="E115" i="18"/>
  <c r="E114" i="18"/>
  <c r="E113" i="18"/>
  <c r="F113" i="18" s="1"/>
  <c r="E112" i="18"/>
  <c r="E111" i="18"/>
  <c r="E110" i="18"/>
  <c r="E109" i="18"/>
  <c r="E108" i="18"/>
  <c r="E107" i="18"/>
  <c r="E106" i="18"/>
  <c r="E105" i="18"/>
  <c r="F105" i="18" s="1"/>
  <c r="E104" i="18"/>
  <c r="E103" i="18"/>
  <c r="E102" i="18"/>
  <c r="E101" i="18"/>
  <c r="E100" i="18"/>
  <c r="E99" i="18"/>
  <c r="E98" i="18"/>
  <c r="E97" i="18"/>
  <c r="F97" i="18" s="1"/>
  <c r="E96" i="18"/>
  <c r="E95" i="18"/>
  <c r="E94" i="18"/>
  <c r="E93" i="18"/>
  <c r="E92" i="18"/>
  <c r="E91" i="18"/>
  <c r="E90" i="18"/>
  <c r="E89" i="18"/>
  <c r="F89" i="18" s="1"/>
  <c r="E88" i="18"/>
  <c r="E87" i="18"/>
  <c r="E86" i="18"/>
  <c r="E85" i="18"/>
  <c r="E84" i="18"/>
  <c r="E83" i="18"/>
  <c r="E82" i="18"/>
  <c r="E81" i="18"/>
  <c r="F81" i="18" s="1"/>
  <c r="E80" i="18"/>
  <c r="E79" i="18"/>
  <c r="E78" i="18"/>
  <c r="E77" i="18"/>
  <c r="E76" i="18"/>
  <c r="E75" i="18"/>
  <c r="E74" i="18"/>
  <c r="E73" i="18"/>
  <c r="F73" i="18" s="1"/>
  <c r="E72" i="18"/>
  <c r="E71" i="18"/>
  <c r="E70" i="18"/>
  <c r="E69" i="18"/>
  <c r="E68" i="18"/>
  <c r="E67" i="18"/>
  <c r="E66" i="18"/>
  <c r="E65" i="18"/>
  <c r="F65" i="18" s="1"/>
  <c r="E64" i="18"/>
  <c r="E63" i="18"/>
  <c r="E61" i="18"/>
  <c r="E60" i="18"/>
  <c r="E59" i="18"/>
  <c r="E58" i="18"/>
  <c r="E57" i="18"/>
  <c r="F57" i="18" s="1"/>
  <c r="E56" i="18"/>
  <c r="E55" i="18"/>
  <c r="E54" i="18"/>
  <c r="E53" i="18"/>
  <c r="E52" i="18"/>
  <c r="E51" i="18"/>
  <c r="E50" i="18"/>
  <c r="E49" i="18"/>
  <c r="F49" i="18" s="1"/>
  <c r="E48" i="18"/>
  <c r="E47" i="18"/>
  <c r="E46" i="18"/>
  <c r="E45" i="18"/>
  <c r="E44" i="18"/>
  <c r="E43" i="18"/>
  <c r="E42" i="18"/>
  <c r="E41" i="18"/>
  <c r="F41" i="18" s="1"/>
  <c r="E40" i="18"/>
  <c r="E39" i="18"/>
  <c r="E38" i="18"/>
  <c r="E37" i="18"/>
  <c r="E36" i="18"/>
  <c r="E35" i="18"/>
  <c r="E34" i="18"/>
  <c r="E33" i="18"/>
  <c r="F33" i="18" s="1"/>
  <c r="E32" i="18"/>
  <c r="E31" i="18"/>
  <c r="E30" i="18"/>
  <c r="E29" i="18"/>
  <c r="E28" i="18"/>
  <c r="E27" i="18"/>
  <c r="E26" i="18"/>
  <c r="E25" i="18"/>
  <c r="F25" i="18" s="1"/>
  <c r="E24" i="18"/>
  <c r="E23" i="18"/>
  <c r="E22" i="18"/>
  <c r="E21" i="18"/>
  <c r="E20" i="18"/>
  <c r="E19" i="18"/>
  <c r="E18" i="18"/>
  <c r="E17" i="18"/>
  <c r="F17" i="18" s="1"/>
  <c r="E16" i="18"/>
  <c r="E15" i="18"/>
  <c r="E14" i="18"/>
  <c r="E13" i="18"/>
  <c r="E12" i="18"/>
  <c r="E11" i="18"/>
  <c r="E10" i="18"/>
  <c r="E9" i="18"/>
  <c r="F364" i="18" s="1"/>
  <c r="E8" i="18"/>
  <c r="E7" i="18"/>
  <c r="E6" i="18"/>
  <c r="E5" i="18"/>
  <c r="E4" i="18"/>
  <c r="E3" i="18"/>
  <c r="F353" i="18"/>
  <c r="F340" i="18"/>
  <c r="F329" i="18"/>
  <c r="F319" i="18"/>
  <c r="F308" i="18"/>
  <c r="F297" i="18"/>
  <c r="F287" i="18"/>
  <c r="F276" i="18"/>
  <c r="F265" i="18"/>
  <c r="F255" i="18"/>
  <c r="F244" i="18"/>
  <c r="F233" i="18"/>
  <c r="F223" i="18"/>
  <c r="F212" i="18"/>
  <c r="F203" i="18"/>
  <c r="F195" i="18"/>
  <c r="F187" i="18"/>
  <c r="F179" i="18"/>
  <c r="F171" i="18"/>
  <c r="F163" i="18"/>
  <c r="F155" i="18"/>
  <c r="F147" i="18"/>
  <c r="F139" i="18"/>
  <c r="F131" i="18"/>
  <c r="F123" i="18"/>
  <c r="F115" i="18"/>
  <c r="F107" i="18"/>
  <c r="F99" i="18"/>
  <c r="F91" i="18"/>
  <c r="F83" i="18"/>
  <c r="F75" i="18"/>
  <c r="F67" i="18"/>
  <c r="F59" i="18"/>
  <c r="F51" i="18"/>
  <c r="F43" i="18"/>
  <c r="F35" i="18"/>
  <c r="F27" i="18"/>
  <c r="F19" i="18"/>
  <c r="F11" i="18"/>
  <c r="F3" i="18"/>
  <c r="E43" i="1"/>
  <c r="E42" i="1"/>
  <c r="E41" i="1"/>
  <c r="E40" i="1"/>
  <c r="E39" i="1"/>
  <c r="E38" i="1"/>
  <c r="E37" i="1"/>
  <c r="E36" i="1"/>
  <c r="E35" i="1"/>
  <c r="E34" i="1"/>
  <c r="E33" i="1"/>
  <c r="E32" i="1"/>
  <c r="E31" i="1"/>
  <c r="E30" i="1"/>
  <c r="B43" i="1"/>
  <c r="A43" i="1"/>
  <c r="B42" i="1"/>
  <c r="A42" i="1"/>
  <c r="B41" i="1"/>
  <c r="A41" i="1"/>
  <c r="B40" i="1"/>
  <c r="A40" i="1"/>
  <c r="B39" i="1"/>
  <c r="A39" i="1"/>
  <c r="B38" i="1"/>
  <c r="A38" i="1"/>
  <c r="B37" i="1"/>
  <c r="A37" i="1"/>
  <c r="B36" i="1"/>
  <c r="A36" i="1"/>
  <c r="B35" i="1"/>
  <c r="A35" i="1"/>
  <c r="B34" i="1"/>
  <c r="A34" i="1"/>
  <c r="B33" i="1"/>
  <c r="A33" i="1"/>
  <c r="B32" i="1"/>
  <c r="A32" i="1"/>
  <c r="B31" i="1"/>
  <c r="A31" i="1"/>
  <c r="B30" i="1"/>
  <c r="A30" i="1"/>
  <c r="B29" i="1"/>
  <c r="A29" i="1"/>
  <c r="C29" i="1" s="1"/>
  <c r="D29" i="1" s="1"/>
  <c r="E29" i="1" s="1"/>
  <c r="B28" i="1"/>
  <c r="A28" i="1"/>
  <c r="C28" i="1" s="1"/>
  <c r="D28" i="1" s="1"/>
  <c r="E28" i="1" s="1"/>
  <c r="B27" i="1"/>
  <c r="A27" i="1"/>
  <c r="C27" i="1" s="1"/>
  <c r="D27" i="1" s="1"/>
  <c r="E27" i="1" s="1"/>
  <c r="B26" i="1"/>
  <c r="A26" i="1"/>
  <c r="B25" i="1"/>
  <c r="A25" i="1"/>
  <c r="C25" i="1" s="1"/>
  <c r="D25" i="1" s="1"/>
  <c r="E25" i="1" s="1"/>
  <c r="B24" i="1"/>
  <c r="A24" i="1"/>
  <c r="C24" i="1" s="1"/>
  <c r="D24" i="1" s="1"/>
  <c r="E24" i="1" s="1"/>
  <c r="B23" i="1"/>
  <c r="A23" i="1"/>
  <c r="C23" i="1" s="1"/>
  <c r="D23" i="1" s="1"/>
  <c r="E23" i="1" s="1"/>
  <c r="B22" i="1"/>
  <c r="A22" i="1"/>
  <c r="B21" i="1"/>
  <c r="A21" i="1"/>
  <c r="C21" i="1" s="1"/>
  <c r="D21" i="1" s="1"/>
  <c r="E21" i="1" s="1"/>
  <c r="B20" i="1"/>
  <c r="A20" i="1"/>
  <c r="C20" i="1" s="1"/>
  <c r="D20" i="1" s="1"/>
  <c r="E20" i="1" s="1"/>
  <c r="B19" i="1"/>
  <c r="A19" i="1"/>
  <c r="C19" i="1" s="1"/>
  <c r="D19" i="1" s="1"/>
  <c r="E19" i="1" s="1"/>
  <c r="B18" i="1"/>
  <c r="A18" i="1"/>
  <c r="B17" i="1"/>
  <c r="A17" i="1"/>
  <c r="C17" i="1" s="1"/>
  <c r="D17" i="1" s="1"/>
  <c r="E17" i="1" s="1"/>
  <c r="B16" i="1"/>
  <c r="A16" i="1"/>
  <c r="C16" i="1" s="1"/>
  <c r="D16" i="1" s="1"/>
  <c r="E16" i="1" s="1"/>
  <c r="B15" i="1"/>
  <c r="A15" i="1"/>
  <c r="C15" i="1" s="1"/>
  <c r="D15" i="1" s="1"/>
  <c r="E15" i="1" s="1"/>
  <c r="B14" i="1"/>
  <c r="A14" i="1"/>
  <c r="B13" i="1"/>
  <c r="A13" i="1"/>
  <c r="C13" i="1" s="1"/>
  <c r="D13" i="1" s="1"/>
  <c r="E13" i="1" s="1"/>
  <c r="B12" i="1"/>
  <c r="A12" i="1"/>
  <c r="C12" i="1" s="1"/>
  <c r="D12" i="1" s="1"/>
  <c r="E12" i="1" s="1"/>
  <c r="B11" i="1"/>
  <c r="A11" i="1"/>
  <c r="C11" i="1" s="1"/>
  <c r="D11" i="1" s="1"/>
  <c r="E11" i="1" s="1"/>
  <c r="B10" i="1"/>
  <c r="A10" i="1"/>
  <c r="B9" i="1"/>
  <c r="A9" i="1"/>
  <c r="B8" i="1"/>
  <c r="A8" i="1"/>
  <c r="B7" i="1"/>
  <c r="A7" i="1"/>
  <c r="C7" i="1" s="1"/>
  <c r="D7" i="1" s="1"/>
  <c r="E7" i="1" s="1"/>
  <c r="B6" i="1"/>
  <c r="A6" i="1"/>
  <c r="B5" i="1"/>
  <c r="A5" i="1"/>
  <c r="B4" i="1"/>
  <c r="A4" i="1"/>
  <c r="D368" i="18"/>
  <c r="C368" i="18"/>
  <c r="D367" i="18"/>
  <c r="C367" i="18"/>
  <c r="D366" i="18"/>
  <c r="C366" i="18"/>
  <c r="D365" i="18"/>
  <c r="C365" i="18"/>
  <c r="D364" i="18"/>
  <c r="C364" i="18"/>
  <c r="D363" i="18"/>
  <c r="C363" i="18"/>
  <c r="D362" i="18"/>
  <c r="C362" i="18"/>
  <c r="D361" i="18"/>
  <c r="C361" i="18"/>
  <c r="D360" i="18"/>
  <c r="C360" i="18"/>
  <c r="D359" i="18"/>
  <c r="C359" i="18"/>
  <c r="D358" i="18"/>
  <c r="C358" i="18"/>
  <c r="D357" i="18"/>
  <c r="C357" i="18"/>
  <c r="D356" i="18"/>
  <c r="C356" i="18"/>
  <c r="D355" i="18"/>
  <c r="C355" i="18"/>
  <c r="D354" i="18"/>
  <c r="C354" i="18"/>
  <c r="D353" i="18"/>
  <c r="C353" i="18"/>
  <c r="D352" i="18"/>
  <c r="C352" i="18"/>
  <c r="D351" i="18"/>
  <c r="C351" i="18"/>
  <c r="D350" i="18"/>
  <c r="C350" i="18"/>
  <c r="D349" i="18"/>
  <c r="C349" i="18"/>
  <c r="D348" i="18"/>
  <c r="C348" i="18"/>
  <c r="D347" i="18"/>
  <c r="C347" i="18"/>
  <c r="D346" i="18"/>
  <c r="C346" i="18"/>
  <c r="D345" i="18"/>
  <c r="C345" i="18"/>
  <c r="D344" i="18"/>
  <c r="C344" i="18"/>
  <c r="D343" i="18"/>
  <c r="C343" i="18"/>
  <c r="D342" i="18"/>
  <c r="C342" i="18"/>
  <c r="D341" i="18"/>
  <c r="C341" i="18"/>
  <c r="D340" i="18"/>
  <c r="C340" i="18"/>
  <c r="D339" i="18"/>
  <c r="C339" i="18"/>
  <c r="D338" i="18"/>
  <c r="C338" i="18"/>
  <c r="D337" i="18"/>
  <c r="C337" i="18"/>
  <c r="D336" i="18"/>
  <c r="C336" i="18"/>
  <c r="D335" i="18"/>
  <c r="C335" i="18"/>
  <c r="D334" i="18"/>
  <c r="C334" i="18"/>
  <c r="D333" i="18"/>
  <c r="C333" i="18"/>
  <c r="D332" i="18"/>
  <c r="C332" i="18"/>
  <c r="D331" i="18"/>
  <c r="C331" i="18"/>
  <c r="D330" i="18"/>
  <c r="C330" i="18"/>
  <c r="D329" i="18"/>
  <c r="C329" i="18"/>
  <c r="D328" i="18"/>
  <c r="C328" i="18"/>
  <c r="D327" i="18"/>
  <c r="C327" i="18"/>
  <c r="D326" i="18"/>
  <c r="C326" i="18"/>
  <c r="D325" i="18"/>
  <c r="C325" i="18"/>
  <c r="D324" i="18"/>
  <c r="C324" i="18"/>
  <c r="D323" i="18"/>
  <c r="C323" i="18"/>
  <c r="D322" i="18"/>
  <c r="C322" i="18"/>
  <c r="D321" i="18"/>
  <c r="C321" i="18"/>
  <c r="D320" i="18"/>
  <c r="C320" i="18"/>
  <c r="D319" i="18"/>
  <c r="C319" i="18"/>
  <c r="D318" i="18"/>
  <c r="C318" i="18"/>
  <c r="D317" i="18"/>
  <c r="C317" i="18"/>
  <c r="D316" i="18"/>
  <c r="C316" i="18"/>
  <c r="D315" i="18"/>
  <c r="C315" i="18"/>
  <c r="D314" i="18"/>
  <c r="C314" i="18"/>
  <c r="D313" i="18"/>
  <c r="C313" i="18"/>
  <c r="D312" i="18"/>
  <c r="C312" i="18"/>
  <c r="D311" i="18"/>
  <c r="C311" i="18"/>
  <c r="D310" i="18"/>
  <c r="C310" i="18"/>
  <c r="D309" i="18"/>
  <c r="C309" i="18"/>
  <c r="D308" i="18"/>
  <c r="C308" i="18"/>
  <c r="D307" i="18"/>
  <c r="C307" i="18"/>
  <c r="D306" i="18"/>
  <c r="C306" i="18"/>
  <c r="D305" i="18"/>
  <c r="C305" i="18"/>
  <c r="D304" i="18"/>
  <c r="C304" i="18"/>
  <c r="D303" i="18"/>
  <c r="C303" i="18"/>
  <c r="D302" i="18"/>
  <c r="C302" i="18"/>
  <c r="D301" i="18"/>
  <c r="C301" i="18"/>
  <c r="D300" i="18"/>
  <c r="C300" i="18"/>
  <c r="D299" i="18"/>
  <c r="C299" i="18"/>
  <c r="D298" i="18"/>
  <c r="C298" i="18"/>
  <c r="D297" i="18"/>
  <c r="C297" i="18"/>
  <c r="D296" i="18"/>
  <c r="C296" i="18"/>
  <c r="D295" i="18"/>
  <c r="C295" i="18"/>
  <c r="D294" i="18"/>
  <c r="C294" i="18"/>
  <c r="D293" i="18"/>
  <c r="C293" i="18"/>
  <c r="D292" i="18"/>
  <c r="C292" i="18"/>
  <c r="D291" i="18"/>
  <c r="C291" i="18"/>
  <c r="D290" i="18"/>
  <c r="C290" i="18"/>
  <c r="D289" i="18"/>
  <c r="C289" i="18"/>
  <c r="D288" i="18"/>
  <c r="C288" i="18"/>
  <c r="D287" i="18"/>
  <c r="C287" i="18"/>
  <c r="D286" i="18"/>
  <c r="C286" i="18"/>
  <c r="D285" i="18"/>
  <c r="C285" i="18"/>
  <c r="D284" i="18"/>
  <c r="C284" i="18"/>
  <c r="D283" i="18"/>
  <c r="C283" i="18"/>
  <c r="D282" i="18"/>
  <c r="C282" i="18"/>
  <c r="D281" i="18"/>
  <c r="C281" i="18"/>
  <c r="D280" i="18"/>
  <c r="C280" i="18"/>
  <c r="D279" i="18"/>
  <c r="C279" i="18"/>
  <c r="D278" i="18"/>
  <c r="C278" i="18"/>
  <c r="D277" i="18"/>
  <c r="C277" i="18"/>
  <c r="D276" i="18"/>
  <c r="C276" i="18"/>
  <c r="D275" i="18"/>
  <c r="C275" i="18"/>
  <c r="D274" i="18"/>
  <c r="C274" i="18"/>
  <c r="D273" i="18"/>
  <c r="C273" i="18"/>
  <c r="D272" i="18"/>
  <c r="C272" i="18"/>
  <c r="D271" i="18"/>
  <c r="C271" i="18"/>
  <c r="D270" i="18"/>
  <c r="C270" i="18"/>
  <c r="D269" i="18"/>
  <c r="C269" i="18"/>
  <c r="D268" i="18"/>
  <c r="C268" i="18"/>
  <c r="D267" i="18"/>
  <c r="C267" i="18"/>
  <c r="D266" i="18"/>
  <c r="C266" i="18"/>
  <c r="D265" i="18"/>
  <c r="C265" i="18"/>
  <c r="D264" i="18"/>
  <c r="C264" i="18"/>
  <c r="D263" i="18"/>
  <c r="C263" i="18"/>
  <c r="D262" i="18"/>
  <c r="C262" i="18"/>
  <c r="D261" i="18"/>
  <c r="C261" i="18"/>
  <c r="D260" i="18"/>
  <c r="C260" i="18"/>
  <c r="D259" i="18"/>
  <c r="C259" i="18"/>
  <c r="D258" i="18"/>
  <c r="C258" i="18"/>
  <c r="D257" i="18"/>
  <c r="C257" i="18"/>
  <c r="D256" i="18"/>
  <c r="C256" i="18"/>
  <c r="D255" i="18"/>
  <c r="C255" i="18"/>
  <c r="D254" i="18"/>
  <c r="C254" i="18"/>
  <c r="D253" i="18"/>
  <c r="C253" i="18"/>
  <c r="D252" i="18"/>
  <c r="C252" i="18"/>
  <c r="D251" i="18"/>
  <c r="C251" i="18"/>
  <c r="D250" i="18"/>
  <c r="C250" i="18"/>
  <c r="D249" i="18"/>
  <c r="C249" i="18"/>
  <c r="D248" i="18"/>
  <c r="C248" i="18"/>
  <c r="D247" i="18"/>
  <c r="C247" i="18"/>
  <c r="D246" i="18"/>
  <c r="C246" i="18"/>
  <c r="D245" i="18"/>
  <c r="C245" i="18"/>
  <c r="D244" i="18"/>
  <c r="C244" i="18"/>
  <c r="D243" i="18"/>
  <c r="C243" i="18"/>
  <c r="D242" i="18"/>
  <c r="C242" i="18"/>
  <c r="D241" i="18"/>
  <c r="C241" i="18"/>
  <c r="D240" i="18"/>
  <c r="C240" i="18"/>
  <c r="D239" i="18"/>
  <c r="C239" i="18"/>
  <c r="D238" i="18"/>
  <c r="C238" i="18"/>
  <c r="D237" i="18"/>
  <c r="C237" i="18"/>
  <c r="D236" i="18"/>
  <c r="C236" i="18"/>
  <c r="D235" i="18"/>
  <c r="C235" i="18"/>
  <c r="D234" i="18"/>
  <c r="C234" i="18"/>
  <c r="D233" i="18"/>
  <c r="C233" i="18"/>
  <c r="D232" i="18"/>
  <c r="C232" i="18"/>
  <c r="D231" i="18"/>
  <c r="C231" i="18"/>
  <c r="D230" i="18"/>
  <c r="C230" i="18"/>
  <c r="D229" i="18"/>
  <c r="C229" i="18"/>
  <c r="D228" i="18"/>
  <c r="C228" i="18"/>
  <c r="D227" i="18"/>
  <c r="C227" i="18"/>
  <c r="D226" i="18"/>
  <c r="C226" i="18"/>
  <c r="D225" i="18"/>
  <c r="C225" i="18"/>
  <c r="D224" i="18"/>
  <c r="C224" i="18"/>
  <c r="D223" i="18"/>
  <c r="C223" i="18"/>
  <c r="D222" i="18"/>
  <c r="C222" i="18"/>
  <c r="D221" i="18"/>
  <c r="C221" i="18"/>
  <c r="D220" i="18"/>
  <c r="C220" i="18"/>
  <c r="D219" i="18"/>
  <c r="C219" i="18"/>
  <c r="D218" i="18"/>
  <c r="C218" i="18"/>
  <c r="D217" i="18"/>
  <c r="C217" i="18"/>
  <c r="D216" i="18"/>
  <c r="C216" i="18"/>
  <c r="D215" i="18"/>
  <c r="C215" i="18"/>
  <c r="D214" i="18"/>
  <c r="C214" i="18"/>
  <c r="D213" i="18"/>
  <c r="C213" i="18"/>
  <c r="D212" i="18"/>
  <c r="C212" i="18"/>
  <c r="D211" i="18"/>
  <c r="C211" i="18"/>
  <c r="D210" i="18"/>
  <c r="C210" i="18"/>
  <c r="D209" i="18"/>
  <c r="C209" i="18"/>
  <c r="D208" i="18"/>
  <c r="C208" i="18"/>
  <c r="D207" i="18"/>
  <c r="C207" i="18"/>
  <c r="D206" i="18"/>
  <c r="C206" i="18"/>
  <c r="D205" i="18"/>
  <c r="C205" i="18"/>
  <c r="D204" i="18"/>
  <c r="C204" i="18"/>
  <c r="D203" i="18"/>
  <c r="C203" i="18"/>
  <c r="D202" i="18"/>
  <c r="C202" i="18"/>
  <c r="D201" i="18"/>
  <c r="C201" i="18"/>
  <c r="D200" i="18"/>
  <c r="C200" i="18"/>
  <c r="D199" i="18"/>
  <c r="C199" i="18"/>
  <c r="D198" i="18"/>
  <c r="C198" i="18"/>
  <c r="D197" i="18"/>
  <c r="C197" i="18"/>
  <c r="D196" i="18"/>
  <c r="C196" i="18"/>
  <c r="D195" i="18"/>
  <c r="C195" i="18"/>
  <c r="D194" i="18"/>
  <c r="C194" i="18"/>
  <c r="D193" i="18"/>
  <c r="C193" i="18"/>
  <c r="D192" i="18"/>
  <c r="C192" i="18"/>
  <c r="D191" i="18"/>
  <c r="C191" i="18"/>
  <c r="D190" i="18"/>
  <c r="C190" i="18"/>
  <c r="D189" i="18"/>
  <c r="C189" i="18"/>
  <c r="D188" i="18"/>
  <c r="C188" i="18"/>
  <c r="D187" i="18"/>
  <c r="C187" i="18"/>
  <c r="D186" i="18"/>
  <c r="C186" i="18"/>
  <c r="D185" i="18"/>
  <c r="C185" i="18"/>
  <c r="D184" i="18"/>
  <c r="C184" i="18"/>
  <c r="D183" i="18"/>
  <c r="C183" i="18"/>
  <c r="D182" i="18"/>
  <c r="C182" i="18"/>
  <c r="D181" i="18"/>
  <c r="C181" i="18"/>
  <c r="D180" i="18"/>
  <c r="C180" i="18"/>
  <c r="D179" i="18"/>
  <c r="C179" i="18"/>
  <c r="D178" i="18"/>
  <c r="C178" i="18"/>
  <c r="D177" i="18"/>
  <c r="C177" i="18"/>
  <c r="D176" i="18"/>
  <c r="C176" i="18"/>
  <c r="D175" i="18"/>
  <c r="C175" i="18"/>
  <c r="D174" i="18"/>
  <c r="C174" i="18"/>
  <c r="D173" i="18"/>
  <c r="C173" i="18"/>
  <c r="D172" i="18"/>
  <c r="C172" i="18"/>
  <c r="D171" i="18"/>
  <c r="C171" i="18"/>
  <c r="D170" i="18"/>
  <c r="C170" i="18"/>
  <c r="D169" i="18"/>
  <c r="C169" i="18"/>
  <c r="D168" i="18"/>
  <c r="C168" i="18"/>
  <c r="D167" i="18"/>
  <c r="C167" i="18"/>
  <c r="D166" i="18"/>
  <c r="C166" i="18"/>
  <c r="D165" i="18"/>
  <c r="C165" i="18"/>
  <c r="D164" i="18"/>
  <c r="C164" i="18"/>
  <c r="D163" i="18"/>
  <c r="C163" i="18"/>
  <c r="D162" i="18"/>
  <c r="C162" i="18"/>
  <c r="D161" i="18"/>
  <c r="C161" i="18"/>
  <c r="D160" i="18"/>
  <c r="C160" i="18"/>
  <c r="D159" i="18"/>
  <c r="C159" i="18"/>
  <c r="D158" i="18"/>
  <c r="C158" i="18"/>
  <c r="D157" i="18"/>
  <c r="C157" i="18"/>
  <c r="D156" i="18"/>
  <c r="C156" i="18"/>
  <c r="D155" i="18"/>
  <c r="C155" i="18"/>
  <c r="D154" i="18"/>
  <c r="C154" i="18"/>
  <c r="D153" i="18"/>
  <c r="C153" i="18"/>
  <c r="D152" i="18"/>
  <c r="C152" i="18"/>
  <c r="D151" i="18"/>
  <c r="C151" i="18"/>
  <c r="D150" i="18"/>
  <c r="C150" i="18"/>
  <c r="D149" i="18"/>
  <c r="C149" i="18"/>
  <c r="D148" i="18"/>
  <c r="C148" i="18"/>
  <c r="D147" i="18"/>
  <c r="C147" i="18"/>
  <c r="D146" i="18"/>
  <c r="C146" i="18"/>
  <c r="D145" i="18"/>
  <c r="C145" i="18"/>
  <c r="D144" i="18"/>
  <c r="C144" i="18"/>
  <c r="D143" i="18"/>
  <c r="C143" i="18"/>
  <c r="D142" i="18"/>
  <c r="C142" i="18"/>
  <c r="D141" i="18"/>
  <c r="C141" i="18"/>
  <c r="D140" i="18"/>
  <c r="C140" i="18"/>
  <c r="D139" i="18"/>
  <c r="C139" i="18"/>
  <c r="D138" i="18"/>
  <c r="C138" i="18"/>
  <c r="D137" i="18"/>
  <c r="C137" i="18"/>
  <c r="D136" i="18"/>
  <c r="C136" i="18"/>
  <c r="D135" i="18"/>
  <c r="C135" i="18"/>
  <c r="D134" i="18"/>
  <c r="C134" i="18"/>
  <c r="D133" i="18"/>
  <c r="C133" i="18"/>
  <c r="D132" i="18"/>
  <c r="C132" i="18"/>
  <c r="D131" i="18"/>
  <c r="C131" i="18"/>
  <c r="D130" i="18"/>
  <c r="C130" i="18"/>
  <c r="D129" i="18"/>
  <c r="C129" i="18"/>
  <c r="D128" i="18"/>
  <c r="C128" i="18"/>
  <c r="D127" i="18"/>
  <c r="C127" i="18"/>
  <c r="D126" i="18"/>
  <c r="C126" i="18"/>
  <c r="D125" i="18"/>
  <c r="C125" i="18"/>
  <c r="D124" i="18"/>
  <c r="C124" i="18"/>
  <c r="D123" i="18"/>
  <c r="C123" i="18"/>
  <c r="D122" i="18"/>
  <c r="C122" i="18"/>
  <c r="D121" i="18"/>
  <c r="C121" i="18"/>
  <c r="D120" i="18"/>
  <c r="C120" i="18"/>
  <c r="D119" i="18"/>
  <c r="C119" i="18"/>
  <c r="D118" i="18"/>
  <c r="C118" i="18"/>
  <c r="D117" i="18"/>
  <c r="C117" i="18"/>
  <c r="D116" i="18"/>
  <c r="C116" i="18"/>
  <c r="D115" i="18"/>
  <c r="C115" i="18"/>
  <c r="D114" i="18"/>
  <c r="C114" i="18"/>
  <c r="D113" i="18"/>
  <c r="C113" i="18"/>
  <c r="D112" i="18"/>
  <c r="C112" i="18"/>
  <c r="D111" i="18"/>
  <c r="C111" i="18"/>
  <c r="D110" i="18"/>
  <c r="C110" i="18"/>
  <c r="D109" i="18"/>
  <c r="C109" i="18"/>
  <c r="D108" i="18"/>
  <c r="C108" i="18"/>
  <c r="D107" i="18"/>
  <c r="C107" i="18"/>
  <c r="D106" i="18"/>
  <c r="C106" i="18"/>
  <c r="D105" i="18"/>
  <c r="C105" i="18"/>
  <c r="D104" i="18"/>
  <c r="C104" i="18"/>
  <c r="D103" i="18"/>
  <c r="C103" i="18"/>
  <c r="D102" i="18"/>
  <c r="C102" i="18"/>
  <c r="D101" i="18"/>
  <c r="C101" i="18"/>
  <c r="D100" i="18"/>
  <c r="C100" i="18"/>
  <c r="D99" i="18"/>
  <c r="C99" i="18"/>
  <c r="D98" i="18"/>
  <c r="C98" i="18"/>
  <c r="D97" i="18"/>
  <c r="C97" i="18"/>
  <c r="D96" i="18"/>
  <c r="C96" i="18"/>
  <c r="D95" i="18"/>
  <c r="C95" i="18"/>
  <c r="D94" i="18"/>
  <c r="C94" i="18"/>
  <c r="D93" i="18"/>
  <c r="C93" i="18"/>
  <c r="D92" i="18"/>
  <c r="C92" i="18"/>
  <c r="D91" i="18"/>
  <c r="C91" i="18"/>
  <c r="D90" i="18"/>
  <c r="C90" i="18"/>
  <c r="D89" i="18"/>
  <c r="C89" i="18"/>
  <c r="D88" i="18"/>
  <c r="C88" i="18"/>
  <c r="D87" i="18"/>
  <c r="C87" i="18"/>
  <c r="D86" i="18"/>
  <c r="C86" i="18"/>
  <c r="D85" i="18"/>
  <c r="C85" i="18"/>
  <c r="D84" i="18"/>
  <c r="C84" i="18"/>
  <c r="D83" i="18"/>
  <c r="C83" i="18"/>
  <c r="D82" i="18"/>
  <c r="C82" i="18"/>
  <c r="D81" i="18"/>
  <c r="C81" i="18"/>
  <c r="D80" i="18"/>
  <c r="C80" i="18"/>
  <c r="D79" i="18"/>
  <c r="C79" i="18"/>
  <c r="D78" i="18"/>
  <c r="C78" i="18"/>
  <c r="D77" i="18"/>
  <c r="C77" i="18"/>
  <c r="D76" i="18"/>
  <c r="C76" i="18"/>
  <c r="D75" i="18"/>
  <c r="C75" i="18"/>
  <c r="D74" i="18"/>
  <c r="C74" i="18"/>
  <c r="D73" i="18"/>
  <c r="C73" i="18"/>
  <c r="D72" i="18"/>
  <c r="C72" i="18"/>
  <c r="D71" i="18"/>
  <c r="C71" i="18"/>
  <c r="D70" i="18"/>
  <c r="C70" i="18"/>
  <c r="D69" i="18"/>
  <c r="C69" i="18"/>
  <c r="D68" i="18"/>
  <c r="C68" i="18"/>
  <c r="D67" i="18"/>
  <c r="C67" i="18"/>
  <c r="D66" i="18"/>
  <c r="C66" i="18"/>
  <c r="D65" i="18"/>
  <c r="C65" i="18"/>
  <c r="D64" i="18"/>
  <c r="C64" i="18"/>
  <c r="D63" i="18"/>
  <c r="C63" i="18"/>
  <c r="D62" i="18"/>
  <c r="C62" i="18"/>
  <c r="D61" i="18"/>
  <c r="C61" i="18"/>
  <c r="D60" i="18"/>
  <c r="C60" i="18"/>
  <c r="D59" i="18"/>
  <c r="C59" i="18"/>
  <c r="D58" i="18"/>
  <c r="C58" i="18"/>
  <c r="D57" i="18"/>
  <c r="C57" i="18"/>
  <c r="D56" i="18"/>
  <c r="C56" i="18"/>
  <c r="D55" i="18"/>
  <c r="C55" i="18"/>
  <c r="D54" i="18"/>
  <c r="C54" i="18"/>
  <c r="D53" i="18"/>
  <c r="C53" i="18"/>
  <c r="D52" i="18"/>
  <c r="C52" i="18"/>
  <c r="D51" i="18"/>
  <c r="C51" i="18"/>
  <c r="D50" i="18"/>
  <c r="C50" i="18"/>
  <c r="D49" i="18"/>
  <c r="C49" i="18"/>
  <c r="D48" i="18"/>
  <c r="C48" i="18"/>
  <c r="D47" i="18"/>
  <c r="C47" i="18"/>
  <c r="D46" i="18"/>
  <c r="C46" i="18"/>
  <c r="D45" i="18"/>
  <c r="C45" i="18"/>
  <c r="D44" i="18"/>
  <c r="C44" i="18"/>
  <c r="D43" i="18"/>
  <c r="C43" i="18"/>
  <c r="D42" i="18"/>
  <c r="C42" i="18"/>
  <c r="D41" i="18"/>
  <c r="C41" i="18"/>
  <c r="D40" i="18"/>
  <c r="C40" i="18"/>
  <c r="D39" i="18"/>
  <c r="C39" i="18"/>
  <c r="D38" i="18"/>
  <c r="C38" i="18"/>
  <c r="D37" i="18"/>
  <c r="C37" i="18"/>
  <c r="D36" i="18"/>
  <c r="C36" i="18"/>
  <c r="D35" i="18"/>
  <c r="C35" i="18"/>
  <c r="D34" i="18"/>
  <c r="C34" i="18"/>
  <c r="D33" i="18"/>
  <c r="C33" i="18"/>
  <c r="D32" i="18"/>
  <c r="C32" i="18"/>
  <c r="D31" i="18"/>
  <c r="C31" i="18"/>
  <c r="D30" i="18"/>
  <c r="C30" i="18"/>
  <c r="D29" i="18"/>
  <c r="C29" i="18"/>
  <c r="D28" i="18"/>
  <c r="C28" i="18"/>
  <c r="D27" i="18"/>
  <c r="C27" i="18"/>
  <c r="D26" i="18"/>
  <c r="C26" i="18"/>
  <c r="D25" i="18"/>
  <c r="C25" i="18"/>
  <c r="D24" i="18"/>
  <c r="C24" i="18"/>
  <c r="D23" i="18"/>
  <c r="C23" i="18"/>
  <c r="D22" i="18"/>
  <c r="C22" i="18"/>
  <c r="D21" i="18"/>
  <c r="C21" i="18"/>
  <c r="D20" i="18"/>
  <c r="C20" i="18"/>
  <c r="D19" i="18"/>
  <c r="C19" i="18"/>
  <c r="D18" i="18"/>
  <c r="C18" i="18"/>
  <c r="D17" i="18"/>
  <c r="C17" i="18"/>
  <c r="D16" i="18"/>
  <c r="C16" i="18"/>
  <c r="D15" i="18"/>
  <c r="C15" i="18"/>
  <c r="D14" i="18"/>
  <c r="C14" i="18"/>
  <c r="D13" i="18"/>
  <c r="C13" i="18"/>
  <c r="D12" i="18"/>
  <c r="C12" i="18"/>
  <c r="D11" i="18"/>
  <c r="C11" i="18"/>
  <c r="D10" i="18"/>
  <c r="C10" i="18"/>
  <c r="D9" i="18"/>
  <c r="C9" i="18"/>
  <c r="D8" i="18"/>
  <c r="C8" i="18"/>
  <c r="D7" i="18"/>
  <c r="C7" i="18"/>
  <c r="D6" i="18"/>
  <c r="C6" i="18"/>
  <c r="D5" i="18"/>
  <c r="C5" i="18"/>
  <c r="D4" i="18"/>
  <c r="C4" i="18"/>
  <c r="D3" i="18"/>
  <c r="C3" i="18"/>
  <c r="W4" i="1"/>
  <c r="V4" i="1"/>
  <c r="O44" i="17"/>
  <c r="N44" i="17"/>
  <c r="M44" i="17"/>
  <c r="L44" i="17"/>
  <c r="K44" i="17"/>
  <c r="G43" i="17"/>
  <c r="G42" i="17"/>
  <c r="G41" i="17"/>
  <c r="G40" i="17"/>
  <c r="G39" i="17"/>
  <c r="G38" i="17"/>
  <c r="G37" i="17"/>
  <c r="G36" i="17"/>
  <c r="G35" i="17"/>
  <c r="G34" i="17"/>
  <c r="G33" i="17"/>
  <c r="G32" i="17"/>
  <c r="G31" i="17"/>
  <c r="G30" i="17"/>
  <c r="G29" i="17"/>
  <c r="G28" i="17"/>
  <c r="G27" i="17"/>
  <c r="G26" i="17"/>
  <c r="G25" i="17"/>
  <c r="G24" i="17"/>
  <c r="G23" i="17"/>
  <c r="G22" i="17"/>
  <c r="G21" i="17"/>
  <c r="G20" i="17"/>
  <c r="G19" i="17"/>
  <c r="G18" i="17"/>
  <c r="G17" i="17"/>
  <c r="G16" i="17"/>
  <c r="G15" i="17"/>
  <c r="G14" i="17"/>
  <c r="G13" i="17"/>
  <c r="G12" i="17"/>
  <c r="G11" i="17"/>
  <c r="G10" i="17"/>
  <c r="G9" i="17"/>
  <c r="G8" i="17"/>
  <c r="G7" i="17"/>
  <c r="G6" i="17"/>
  <c r="G5" i="17"/>
  <c r="G4" i="17"/>
  <c r="P6" i="1"/>
  <c r="O44" i="1"/>
  <c r="N44" i="1"/>
  <c r="G41" i="1"/>
  <c r="G40" i="1"/>
  <c r="G39" i="1"/>
  <c r="G38" i="1"/>
  <c r="G37" i="1"/>
  <c r="G36" i="1"/>
  <c r="G35" i="1"/>
  <c r="G34" i="1"/>
  <c r="G33" i="1"/>
  <c r="G32" i="1"/>
  <c r="G31" i="1"/>
  <c r="G30" i="1"/>
  <c r="G29" i="1"/>
  <c r="G43" i="1"/>
  <c r="G42" i="1"/>
  <c r="G28" i="1"/>
  <c r="G27" i="1"/>
  <c r="G26" i="1"/>
  <c r="G25" i="1"/>
  <c r="G24" i="1"/>
  <c r="G23" i="1"/>
  <c r="G22" i="1"/>
  <c r="G21" i="1"/>
  <c r="G20" i="1"/>
  <c r="G19" i="1"/>
  <c r="G18" i="1"/>
  <c r="G17" i="1"/>
  <c r="G16" i="1"/>
  <c r="G15" i="1"/>
  <c r="G14" i="1"/>
  <c r="G13" i="1"/>
  <c r="G12" i="1"/>
  <c r="G11" i="1"/>
  <c r="G10" i="1"/>
  <c r="G9" i="1"/>
  <c r="G8" i="1"/>
  <c r="G7" i="1"/>
  <c r="G6" i="1"/>
  <c r="G5" i="1"/>
  <c r="G4" i="1"/>
  <c r="C6" i="30" l="1"/>
  <c r="D6" i="30" s="1"/>
  <c r="E6" i="30" s="1"/>
  <c r="C5" i="29"/>
  <c r="D5" i="29" s="1"/>
  <c r="E5" i="29" s="1"/>
  <c r="C6" i="27"/>
  <c r="D6" i="27" s="1"/>
  <c r="E6" i="27" s="1"/>
  <c r="C4" i="24"/>
  <c r="D4" i="24" s="1"/>
  <c r="E4" i="24" s="1"/>
  <c r="C5" i="21"/>
  <c r="D5" i="21" s="1"/>
  <c r="E5" i="21" s="1"/>
  <c r="C11" i="21"/>
  <c r="D11" i="21" s="1"/>
  <c r="E11" i="21" s="1"/>
  <c r="C19" i="21"/>
  <c r="D19" i="21" s="1"/>
  <c r="E19" i="21" s="1"/>
  <c r="C27" i="21"/>
  <c r="D27" i="21" s="1"/>
  <c r="E27" i="21" s="1"/>
  <c r="C7" i="21"/>
  <c r="D7" i="21" s="1"/>
  <c r="E7" i="21" s="1"/>
  <c r="C15" i="21"/>
  <c r="D15" i="21" s="1"/>
  <c r="E15" i="21" s="1"/>
  <c r="C23" i="21"/>
  <c r="D23" i="21" s="1"/>
  <c r="E23" i="21" s="1"/>
  <c r="C31" i="21"/>
  <c r="D31" i="21" s="1"/>
  <c r="E31" i="21" s="1"/>
  <c r="C8" i="1"/>
  <c r="D8" i="1" s="1"/>
  <c r="E8" i="1" s="1"/>
  <c r="C14" i="1"/>
  <c r="D14" i="1" s="1"/>
  <c r="E14" i="1" s="1"/>
  <c r="C18" i="1"/>
  <c r="D18" i="1" s="1"/>
  <c r="E18" i="1" s="1"/>
  <c r="C22" i="1"/>
  <c r="D22" i="1" s="1"/>
  <c r="E22" i="1" s="1"/>
  <c r="C26" i="1"/>
  <c r="D26" i="1" s="1"/>
  <c r="E26" i="1" s="1"/>
  <c r="C9" i="1"/>
  <c r="D9" i="1" s="1"/>
  <c r="E9" i="1" s="1"/>
  <c r="C10" i="1"/>
  <c r="D10" i="1" s="1"/>
  <c r="E10" i="1" s="1"/>
  <c r="Q5" i="17"/>
  <c r="Q6" i="17" s="1"/>
  <c r="Q7" i="17" s="1"/>
  <c r="Q8" i="17" s="1"/>
  <c r="Q9" i="17" s="1"/>
  <c r="Q10" i="17" s="1"/>
  <c r="Q11" i="17" s="1"/>
  <c r="Q12" i="17" s="1"/>
  <c r="Q13" i="17" s="1"/>
  <c r="Q14" i="17" s="1"/>
  <c r="Q15" i="17" s="1"/>
  <c r="Q16" i="17" s="1"/>
  <c r="Q17" i="17" s="1"/>
  <c r="Q18" i="17" s="1"/>
  <c r="Q19" i="17" s="1"/>
  <c r="Q20" i="17" s="1"/>
  <c r="Q21" i="17" s="1"/>
  <c r="Q22" i="17" s="1"/>
  <c r="Q23" i="17" s="1"/>
  <c r="Q24" i="17" s="1"/>
  <c r="Q25" i="17" s="1"/>
  <c r="Q26" i="17" s="1"/>
  <c r="Q27" i="17" s="1"/>
  <c r="Q28" i="17" s="1"/>
  <c r="Q29" i="17" s="1"/>
  <c r="Q30" i="17" s="1"/>
  <c r="Q31" i="17" s="1"/>
  <c r="Q32" i="17" s="1"/>
  <c r="Q33" i="17" s="1"/>
  <c r="Q34" i="17" s="1"/>
  <c r="Q35" i="17" s="1"/>
  <c r="Q36" i="17" s="1"/>
  <c r="Q37" i="17" s="1"/>
  <c r="Q38" i="17" s="1"/>
  <c r="Q39" i="17" s="1"/>
  <c r="Q40" i="17" s="1"/>
  <c r="Q41" i="17" s="1"/>
  <c r="Q42" i="17" s="1"/>
  <c r="Q43" i="17" s="1"/>
  <c r="Q44" i="26"/>
  <c r="J5" i="15" s="1"/>
  <c r="Q4" i="30"/>
  <c r="Q4" i="29"/>
  <c r="Q5" i="28"/>
  <c r="Q6" i="28" s="1"/>
  <c r="Q7" i="28" s="1"/>
  <c r="Q8" i="28" s="1"/>
  <c r="Q9" i="28" s="1"/>
  <c r="Q10" i="28" s="1"/>
  <c r="Q11" i="28" s="1"/>
  <c r="Q12" i="28" s="1"/>
  <c r="Q13" i="28" s="1"/>
  <c r="Q14" i="28" s="1"/>
  <c r="Q15" i="28" s="1"/>
  <c r="Q16" i="28" s="1"/>
  <c r="Q17" i="28" s="1"/>
  <c r="Q18" i="28" s="1"/>
  <c r="Q19" i="28" s="1"/>
  <c r="Q20" i="28" s="1"/>
  <c r="Q21" i="28" s="1"/>
  <c r="Q22" i="28" s="1"/>
  <c r="Q23" i="28" s="1"/>
  <c r="Q24" i="28" s="1"/>
  <c r="Q25" i="28" s="1"/>
  <c r="Q26" i="28" s="1"/>
  <c r="Q27" i="28" s="1"/>
  <c r="Q28" i="28" s="1"/>
  <c r="Q29" i="28" s="1"/>
  <c r="Q30" i="28" s="1"/>
  <c r="Q31" i="28" s="1"/>
  <c r="Q32" i="28" s="1"/>
  <c r="Q33" i="28" s="1"/>
  <c r="Q34" i="28" s="1"/>
  <c r="Q35" i="28" s="1"/>
  <c r="Q36" i="28" s="1"/>
  <c r="Q37" i="28" s="1"/>
  <c r="Q38" i="28" s="1"/>
  <c r="Q39" i="28" s="1"/>
  <c r="Q40" i="28" s="1"/>
  <c r="Q41" i="28" s="1"/>
  <c r="Q42" i="28" s="1"/>
  <c r="Q43" i="28" s="1"/>
  <c r="Q4" i="27"/>
  <c r="Q6" i="25"/>
  <c r="Q7" i="25" s="1"/>
  <c r="Q8" i="25" s="1"/>
  <c r="Q9" i="25" s="1"/>
  <c r="Q10" i="25" s="1"/>
  <c r="Q11" i="25" s="1"/>
  <c r="Q12" i="25" s="1"/>
  <c r="Q13" i="25" s="1"/>
  <c r="Q14" i="25" s="1"/>
  <c r="Q15" i="25" s="1"/>
  <c r="Q16" i="25" s="1"/>
  <c r="Q17" i="25" s="1"/>
  <c r="Q18" i="25" s="1"/>
  <c r="Q19" i="25" s="1"/>
  <c r="Q20" i="25" s="1"/>
  <c r="Q21" i="25" s="1"/>
  <c r="Q22" i="25" s="1"/>
  <c r="Q23" i="25" s="1"/>
  <c r="Q24" i="25" s="1"/>
  <c r="Q25" i="25" s="1"/>
  <c r="Q26" i="25" s="1"/>
  <c r="Q27" i="25" s="1"/>
  <c r="Q28" i="25" s="1"/>
  <c r="Q29" i="25" s="1"/>
  <c r="Q30" i="25" s="1"/>
  <c r="Q31" i="25" s="1"/>
  <c r="Q32" i="25" s="1"/>
  <c r="Q33" i="25" s="1"/>
  <c r="Q34" i="25" s="1"/>
  <c r="Q35" i="25" s="1"/>
  <c r="Q36" i="25" s="1"/>
  <c r="Q37" i="25" s="1"/>
  <c r="Q38" i="25" s="1"/>
  <c r="Q39" i="25" s="1"/>
  <c r="Q40" i="25" s="1"/>
  <c r="Q41" i="25" s="1"/>
  <c r="Q42" i="25" s="1"/>
  <c r="Q43" i="25" s="1"/>
  <c r="Q4" i="24"/>
  <c r="Q5" i="24" s="1"/>
  <c r="Q6" i="24" s="1"/>
  <c r="Q7" i="24" s="1"/>
  <c r="Q8" i="24" s="1"/>
  <c r="Q9" i="24" s="1"/>
  <c r="Q10" i="24" s="1"/>
  <c r="Q11" i="24" s="1"/>
  <c r="Q12" i="24" s="1"/>
  <c r="Q13" i="24" s="1"/>
  <c r="Q14" i="24" s="1"/>
  <c r="Q15" i="24" s="1"/>
  <c r="Q16" i="24" s="1"/>
  <c r="Q17" i="24" s="1"/>
  <c r="Q18" i="24" s="1"/>
  <c r="Q19" i="24" s="1"/>
  <c r="Q20" i="24" s="1"/>
  <c r="Q21" i="24" s="1"/>
  <c r="Q22" i="24" s="1"/>
  <c r="Q23" i="24" s="1"/>
  <c r="Q24" i="24" s="1"/>
  <c r="Q25" i="24" s="1"/>
  <c r="Q26" i="24" s="1"/>
  <c r="Q27" i="24" s="1"/>
  <c r="Q28" i="24" s="1"/>
  <c r="Q29" i="24" s="1"/>
  <c r="Q30" i="24" s="1"/>
  <c r="Q31" i="24" s="1"/>
  <c r="Q32" i="24" s="1"/>
  <c r="Q33" i="24" s="1"/>
  <c r="Q34" i="24" s="1"/>
  <c r="Q35" i="24" s="1"/>
  <c r="Q36" i="24" s="1"/>
  <c r="Q37" i="24" s="1"/>
  <c r="Q38" i="24" s="1"/>
  <c r="Q39" i="24" s="1"/>
  <c r="Q40" i="24" s="1"/>
  <c r="Q41" i="24" s="1"/>
  <c r="Q42" i="24" s="1"/>
  <c r="Q43" i="24" s="1"/>
  <c r="Q4" i="23"/>
  <c r="Q5" i="23"/>
  <c r="Q6" i="23" s="1"/>
  <c r="Q7" i="23" s="1"/>
  <c r="Q8" i="23" s="1"/>
  <c r="Q9" i="23" s="1"/>
  <c r="Q10" i="23" s="1"/>
  <c r="Q11" i="23" s="1"/>
  <c r="Q12" i="23" s="1"/>
  <c r="Q13" i="23" s="1"/>
  <c r="Q14" i="23" s="1"/>
  <c r="Q15" i="23" s="1"/>
  <c r="Q16" i="23" s="1"/>
  <c r="Q17" i="23" s="1"/>
  <c r="Q18" i="23" s="1"/>
  <c r="Q19" i="23" s="1"/>
  <c r="Q20" i="23" s="1"/>
  <c r="Q21" i="23" s="1"/>
  <c r="Q22" i="23" s="1"/>
  <c r="Q23" i="23" s="1"/>
  <c r="Q24" i="23" s="1"/>
  <c r="Q25" i="23" s="1"/>
  <c r="Q26" i="23" s="1"/>
  <c r="Q27" i="23" s="1"/>
  <c r="Q28" i="23" s="1"/>
  <c r="Q29" i="23" s="1"/>
  <c r="Q30" i="23" s="1"/>
  <c r="Q31" i="23" s="1"/>
  <c r="Q32" i="23" s="1"/>
  <c r="Q33" i="23" s="1"/>
  <c r="Q34" i="23" s="1"/>
  <c r="Q35" i="23" s="1"/>
  <c r="Q36" i="23" s="1"/>
  <c r="Q37" i="23" s="1"/>
  <c r="Q38" i="23" s="1"/>
  <c r="Q39" i="23" s="1"/>
  <c r="Q40" i="23" s="1"/>
  <c r="Q41" i="23" s="1"/>
  <c r="Q42" i="23" s="1"/>
  <c r="Q43" i="23" s="1"/>
  <c r="Q44" i="21"/>
  <c r="F5" i="15" s="1"/>
  <c r="Q5" i="20"/>
  <c r="Q6" i="20" s="1"/>
  <c r="Q7" i="20" s="1"/>
  <c r="Q8" i="20" s="1"/>
  <c r="Q9" i="20" s="1"/>
  <c r="Q10" i="20" s="1"/>
  <c r="Q11" i="20" s="1"/>
  <c r="Q12" i="20" s="1"/>
  <c r="Q13" i="20" s="1"/>
  <c r="Q14" i="20" s="1"/>
  <c r="Q15" i="20" s="1"/>
  <c r="Q16" i="20" s="1"/>
  <c r="Q17" i="20" s="1"/>
  <c r="Q18" i="20" s="1"/>
  <c r="Q19" i="20" s="1"/>
  <c r="Q20" i="20" s="1"/>
  <c r="Q21" i="20" s="1"/>
  <c r="Q22" i="20" s="1"/>
  <c r="Q23" i="20" s="1"/>
  <c r="Q24" i="20" s="1"/>
  <c r="Q25" i="20" s="1"/>
  <c r="Q26" i="20" s="1"/>
  <c r="Q27" i="20" s="1"/>
  <c r="Q28" i="20" s="1"/>
  <c r="Q29" i="20" s="1"/>
  <c r="Q30" i="20" s="1"/>
  <c r="Q31" i="20" s="1"/>
  <c r="Q32" i="20" s="1"/>
  <c r="Q33" i="20" s="1"/>
  <c r="Q34" i="20" s="1"/>
  <c r="Q35" i="20" s="1"/>
  <c r="Q36" i="20" s="1"/>
  <c r="Q37" i="20" s="1"/>
  <c r="Q38" i="20" s="1"/>
  <c r="Q39" i="20" s="1"/>
  <c r="Q40" i="20" s="1"/>
  <c r="Q41" i="20" s="1"/>
  <c r="Q42" i="20" s="1"/>
  <c r="Q43" i="20" s="1"/>
  <c r="Q5" i="19"/>
  <c r="P44" i="1"/>
  <c r="Q6" i="1"/>
  <c r="C4" i="17"/>
  <c r="D4" i="17" s="1"/>
  <c r="E4" i="17" s="1"/>
  <c r="C4" i="30"/>
  <c r="D4" i="30" s="1"/>
  <c r="E4" i="30" s="1"/>
  <c r="C6" i="29"/>
  <c r="D6" i="29" s="1"/>
  <c r="E6" i="29" s="1"/>
  <c r="C4" i="29"/>
  <c r="D4" i="29" s="1"/>
  <c r="E4" i="29" s="1"/>
  <c r="C6" i="28"/>
  <c r="D6" i="28" s="1"/>
  <c r="E6" i="28" s="1"/>
  <c r="C4" i="27"/>
  <c r="D4" i="27" s="1"/>
  <c r="E4" i="27" s="1"/>
  <c r="C4" i="23"/>
  <c r="D4" i="23" s="1"/>
  <c r="E4" i="23" s="1"/>
  <c r="P44" i="21"/>
  <c r="C5" i="1"/>
  <c r="D5" i="1" s="1"/>
  <c r="E5" i="1" s="1"/>
  <c r="C5" i="20"/>
  <c r="D5" i="20" s="1"/>
  <c r="E5" i="20" s="1"/>
  <c r="C4" i="20"/>
  <c r="D4" i="20" s="1"/>
  <c r="E4" i="20" s="1"/>
  <c r="P44" i="20"/>
  <c r="C5" i="19"/>
  <c r="D5" i="19" s="1"/>
  <c r="E5" i="19" s="1"/>
  <c r="P44" i="27"/>
  <c r="P44" i="28"/>
  <c r="P44" i="29"/>
  <c r="P44" i="30"/>
  <c r="P44" i="23"/>
  <c r="P44" i="24"/>
  <c r="P44" i="25"/>
  <c r="P44" i="26"/>
  <c r="P44" i="19"/>
  <c r="C4" i="1"/>
  <c r="D4" i="1" s="1"/>
  <c r="E4" i="1" s="1"/>
  <c r="C6" i="1"/>
  <c r="D6" i="1" s="1"/>
  <c r="E6" i="1" s="1"/>
  <c r="F367" i="18"/>
  <c r="F4" i="18"/>
  <c r="F12" i="18"/>
  <c r="F20" i="18"/>
  <c r="F28" i="18"/>
  <c r="F36" i="18"/>
  <c r="F44" i="18"/>
  <c r="F52" i="18"/>
  <c r="F60" i="18"/>
  <c r="F68" i="18"/>
  <c r="F76" i="18"/>
  <c r="F84" i="18"/>
  <c r="F92" i="18"/>
  <c r="F100" i="18"/>
  <c r="F108" i="18"/>
  <c r="F116" i="18"/>
  <c r="F124" i="18"/>
  <c r="F132" i="18"/>
  <c r="F140" i="18"/>
  <c r="F148" i="18"/>
  <c r="F156" i="18"/>
  <c r="F164" i="18"/>
  <c r="F172" i="18"/>
  <c r="F180" i="18"/>
  <c r="F188" i="18"/>
  <c r="F196" i="18"/>
  <c r="F204" i="18"/>
  <c r="F213" i="18"/>
  <c r="F224" i="18"/>
  <c r="F245" i="18"/>
  <c r="F256" i="18"/>
  <c r="F277" i="18"/>
  <c r="F288" i="18"/>
  <c r="F309" i="18"/>
  <c r="F320" i="18"/>
  <c r="F343" i="18"/>
  <c r="F368" i="18"/>
  <c r="F21" i="18"/>
  <c r="F61" i="18"/>
  <c r="F93" i="18"/>
  <c r="F133" i="18"/>
  <c r="F165" i="18"/>
  <c r="F205" i="18"/>
  <c r="F279" i="18"/>
  <c r="F332" i="18"/>
  <c r="F6" i="18"/>
  <c r="F14" i="18"/>
  <c r="F22" i="18"/>
  <c r="F30" i="18"/>
  <c r="F38" i="18"/>
  <c r="F46" i="18"/>
  <c r="F54" i="18"/>
  <c r="F62" i="18"/>
  <c r="F70" i="18"/>
  <c r="F78" i="18"/>
  <c r="F86" i="18"/>
  <c r="F94" i="18"/>
  <c r="F102" i="18"/>
  <c r="F110" i="18"/>
  <c r="F118" i="18"/>
  <c r="F126" i="18"/>
  <c r="F134" i="18"/>
  <c r="F142" i="18"/>
  <c r="F150" i="18"/>
  <c r="F158" i="18"/>
  <c r="F166" i="18"/>
  <c r="F174" i="18"/>
  <c r="F182" i="18"/>
  <c r="F190" i="18"/>
  <c r="F198" i="18"/>
  <c r="F206" i="18"/>
  <c r="F216" i="18"/>
  <c r="F237" i="18"/>
  <c r="F248" i="18"/>
  <c r="F269" i="18"/>
  <c r="F280" i="18"/>
  <c r="F301" i="18"/>
  <c r="F312" i="18"/>
  <c r="F333" i="18"/>
  <c r="F359" i="18"/>
  <c r="F45" i="18"/>
  <c r="F101" i="18"/>
  <c r="F141" i="18"/>
  <c r="F181" i="18"/>
  <c r="F236" i="18"/>
  <c r="F289" i="18"/>
  <c r="F344" i="18"/>
  <c r="F15" i="18"/>
  <c r="F31" i="18"/>
  <c r="F39" i="18"/>
  <c r="F47" i="18"/>
  <c r="F55" i="18"/>
  <c r="F63" i="18"/>
  <c r="F71" i="18"/>
  <c r="F79" i="18"/>
  <c r="F87" i="18"/>
  <c r="F95" i="18"/>
  <c r="F103" i="18"/>
  <c r="F111" i="18"/>
  <c r="F119" i="18"/>
  <c r="F127" i="18"/>
  <c r="F135" i="18"/>
  <c r="F143" i="18"/>
  <c r="F151" i="18"/>
  <c r="F159" i="18"/>
  <c r="F167" i="18"/>
  <c r="F175" i="18"/>
  <c r="F183" i="18"/>
  <c r="F191" i="18"/>
  <c r="F199" i="18"/>
  <c r="F207" i="18"/>
  <c r="F228" i="18"/>
  <c r="F239" i="18"/>
  <c r="F260" i="18"/>
  <c r="F271" i="18"/>
  <c r="F292" i="18"/>
  <c r="F303" i="18"/>
  <c r="F324" i="18"/>
  <c r="F335" i="18"/>
  <c r="F360" i="18"/>
  <c r="F37" i="18"/>
  <c r="F77" i="18"/>
  <c r="F117" i="18"/>
  <c r="F157" i="18"/>
  <c r="F189" i="18"/>
  <c r="F247" i="18"/>
  <c r="F300" i="18"/>
  <c r="F356" i="18"/>
  <c r="F7" i="18"/>
  <c r="F16" i="18"/>
  <c r="F40" i="18"/>
  <c r="F56" i="18"/>
  <c r="F72" i="18"/>
  <c r="F96" i="18"/>
  <c r="F104" i="18"/>
  <c r="F112" i="18"/>
  <c r="F128" i="18"/>
  <c r="F136" i="18"/>
  <c r="F144" i="18"/>
  <c r="F152" i="18"/>
  <c r="F160" i="18"/>
  <c r="F168" i="18"/>
  <c r="F176" i="18"/>
  <c r="F184" i="18"/>
  <c r="F192" i="18"/>
  <c r="F200" i="18"/>
  <c r="F208" i="18"/>
  <c r="F229" i="18"/>
  <c r="F240" i="18"/>
  <c r="F261" i="18"/>
  <c r="F272" i="18"/>
  <c r="F293" i="18"/>
  <c r="F304" i="18"/>
  <c r="F325" i="18"/>
  <c r="F336" i="18"/>
  <c r="F348" i="18"/>
  <c r="F5" i="18"/>
  <c r="F29" i="18"/>
  <c r="F69" i="18"/>
  <c r="F109" i="18"/>
  <c r="F149" i="18"/>
  <c r="F197" i="18"/>
  <c r="F257" i="18"/>
  <c r="F311" i="18"/>
  <c r="F366" i="18"/>
  <c r="F23" i="18"/>
  <c r="F8" i="18"/>
  <c r="F24" i="18"/>
  <c r="F32" i="18"/>
  <c r="F48" i="18"/>
  <c r="F64" i="18"/>
  <c r="F80" i="18"/>
  <c r="F88" i="18"/>
  <c r="F120" i="18"/>
  <c r="F9" i="18"/>
  <c r="F220" i="18"/>
  <c r="F231" i="18"/>
  <c r="F252" i="18"/>
  <c r="F263" i="18"/>
  <c r="F284" i="18"/>
  <c r="F295" i="18"/>
  <c r="F316" i="18"/>
  <c r="F327" i="18"/>
  <c r="F351" i="18"/>
  <c r="F13" i="18"/>
  <c r="F53" i="18"/>
  <c r="F85" i="18"/>
  <c r="F125" i="18"/>
  <c r="F173" i="18"/>
  <c r="F215" i="18"/>
  <c r="F268" i="18"/>
  <c r="F321" i="18"/>
  <c r="F10" i="18"/>
  <c r="F18" i="18"/>
  <c r="F26" i="18"/>
  <c r="F34" i="18"/>
  <c r="F42" i="18"/>
  <c r="F50" i="18"/>
  <c r="F58" i="18"/>
  <c r="F66" i="18"/>
  <c r="F74" i="18"/>
  <c r="F82" i="18"/>
  <c r="F90" i="18"/>
  <c r="F98" i="18"/>
  <c r="F106" i="18"/>
  <c r="F114" i="18"/>
  <c r="F122" i="18"/>
  <c r="F130" i="18"/>
  <c r="F138" i="18"/>
  <c r="F146" i="18"/>
  <c r="F154" i="18"/>
  <c r="F162" i="18"/>
  <c r="F170" i="18"/>
  <c r="F178" i="18"/>
  <c r="F186" i="18"/>
  <c r="F194" i="18"/>
  <c r="F202" i="18"/>
  <c r="F221" i="18"/>
  <c r="F232" i="18"/>
  <c r="F253" i="18"/>
  <c r="F264" i="18"/>
  <c r="F285" i="18"/>
  <c r="F296" i="18"/>
  <c r="F317" i="18"/>
  <c r="F328" i="18"/>
  <c r="F352" i="18"/>
  <c r="F210" i="18"/>
  <c r="F218" i="18"/>
  <c r="F226" i="18"/>
  <c r="F234" i="18"/>
  <c r="F242" i="18"/>
  <c r="F250" i="18"/>
  <c r="F258" i="18"/>
  <c r="F266" i="18"/>
  <c r="F274" i="18"/>
  <c r="F282" i="18"/>
  <c r="F290" i="18"/>
  <c r="F298" i="18"/>
  <c r="F306" i="18"/>
  <c r="F314" i="18"/>
  <c r="F322" i="18"/>
  <c r="F330" i="18"/>
  <c r="F338" i="18"/>
  <c r="F346" i="18"/>
  <c r="F354" i="18"/>
  <c r="F362" i="18"/>
  <c r="F341" i="18"/>
  <c r="F349" i="18"/>
  <c r="F357" i="18"/>
  <c r="F365" i="18"/>
  <c r="F214" i="18"/>
  <c r="F222" i="18"/>
  <c r="F230" i="18"/>
  <c r="F238" i="18"/>
  <c r="F246" i="18"/>
  <c r="F254" i="18"/>
  <c r="F262" i="18"/>
  <c r="F270" i="18"/>
  <c r="F278" i="18"/>
  <c r="F286" i="18"/>
  <c r="F294" i="18"/>
  <c r="F302" i="18"/>
  <c r="F310" i="18"/>
  <c r="F318" i="18"/>
  <c r="F326" i="18"/>
  <c r="F334" i="18"/>
  <c r="F342" i="18"/>
  <c r="F350" i="18"/>
  <c r="F358" i="18"/>
  <c r="Q7" i="1" l="1"/>
  <c r="Q8" i="1" s="1"/>
  <c r="Q9" i="1" s="1"/>
  <c r="Q10" i="1" s="1"/>
  <c r="Q11" i="1" s="1"/>
  <c r="Q12" i="1" s="1"/>
  <c r="Q13" i="1" s="1"/>
  <c r="Q14" i="1" s="1"/>
  <c r="Q15" i="1" s="1"/>
  <c r="Q16" i="1" s="1"/>
  <c r="Q17" i="1" s="1"/>
  <c r="Q18" i="1" s="1"/>
  <c r="Q19" i="1" s="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4" i="17"/>
  <c r="Q44" i="25"/>
  <c r="I5" i="15" s="1"/>
  <c r="Q5" i="30"/>
  <c r="Q6" i="30" s="1"/>
  <c r="Q7" i="30" s="1"/>
  <c r="Q8" i="30" s="1"/>
  <c r="Q9" i="30" s="1"/>
  <c r="Q10" i="30" s="1"/>
  <c r="Q11" i="30" s="1"/>
  <c r="Q12" i="30" s="1"/>
  <c r="Q13" i="30" s="1"/>
  <c r="Q14" i="30" s="1"/>
  <c r="Q15" i="30" s="1"/>
  <c r="Q16" i="30" s="1"/>
  <c r="Q17" i="30" s="1"/>
  <c r="Q18" i="30" s="1"/>
  <c r="Q19" i="30" s="1"/>
  <c r="Q20" i="30" s="1"/>
  <c r="Q21" i="30" s="1"/>
  <c r="Q22" i="30" s="1"/>
  <c r="Q23" i="30" s="1"/>
  <c r="Q24" i="30" s="1"/>
  <c r="Q25" i="30" s="1"/>
  <c r="Q26" i="30" s="1"/>
  <c r="Q27" i="30" s="1"/>
  <c r="Q28" i="30" s="1"/>
  <c r="Q29" i="30" s="1"/>
  <c r="Q30" i="30" s="1"/>
  <c r="Q31" i="30" s="1"/>
  <c r="Q32" i="30" s="1"/>
  <c r="Q33" i="30" s="1"/>
  <c r="Q34" i="30" s="1"/>
  <c r="Q35" i="30" s="1"/>
  <c r="Q36" i="30" s="1"/>
  <c r="Q37" i="30" s="1"/>
  <c r="Q38" i="30" s="1"/>
  <c r="Q39" i="30" s="1"/>
  <c r="Q40" i="30" s="1"/>
  <c r="Q41" i="30" s="1"/>
  <c r="Q42" i="30" s="1"/>
  <c r="Q43" i="30" s="1"/>
  <c r="Q5" i="29"/>
  <c r="Q6" i="29" s="1"/>
  <c r="Q7" i="29" s="1"/>
  <c r="Q8" i="29" s="1"/>
  <c r="Q9" i="29" s="1"/>
  <c r="Q10" i="29" s="1"/>
  <c r="Q11" i="29" s="1"/>
  <c r="Q12" i="29" s="1"/>
  <c r="Q13" i="29" s="1"/>
  <c r="Q14" i="29" s="1"/>
  <c r="Q15" i="29" s="1"/>
  <c r="Q16" i="29" s="1"/>
  <c r="Q17" i="29" s="1"/>
  <c r="Q18" i="29" s="1"/>
  <c r="Q19" i="29" s="1"/>
  <c r="Q20" i="29" s="1"/>
  <c r="Q21" i="29" s="1"/>
  <c r="Q22" i="29" s="1"/>
  <c r="Q23" i="29" s="1"/>
  <c r="Q24" i="29" s="1"/>
  <c r="Q25" i="29" s="1"/>
  <c r="Q26" i="29" s="1"/>
  <c r="Q27" i="29" s="1"/>
  <c r="Q28" i="29" s="1"/>
  <c r="Q29" i="29" s="1"/>
  <c r="Q30" i="29" s="1"/>
  <c r="Q31" i="29" s="1"/>
  <c r="Q32" i="29" s="1"/>
  <c r="Q33" i="29" s="1"/>
  <c r="Q34" i="29" s="1"/>
  <c r="Q35" i="29" s="1"/>
  <c r="Q36" i="29" s="1"/>
  <c r="Q37" i="29" s="1"/>
  <c r="Q38" i="29" s="1"/>
  <c r="Q39" i="29" s="1"/>
  <c r="Q40" i="29" s="1"/>
  <c r="Q41" i="29" s="1"/>
  <c r="Q42" i="29" s="1"/>
  <c r="Q43" i="29" s="1"/>
  <c r="Q44" i="28"/>
  <c r="L5" i="15" s="1"/>
  <c r="Q5" i="27"/>
  <c r="Q6" i="27" s="1"/>
  <c r="Q44" i="24"/>
  <c r="H5" i="15" s="1"/>
  <c r="Q44" i="23"/>
  <c r="G5" i="15" s="1"/>
  <c r="Q44" i="20"/>
  <c r="E5" i="15" s="1"/>
  <c r="Q6" i="19"/>
  <c r="M6" i="15"/>
  <c r="T4" i="29" s="1"/>
  <c r="F6" i="15"/>
  <c r="T4" i="21" s="1"/>
  <c r="H6" i="15"/>
  <c r="T4" i="24" s="1"/>
  <c r="I6" i="15"/>
  <c r="J6" i="15"/>
  <c r="T4" i="26" s="1"/>
  <c r="E6" i="15"/>
  <c r="T4" i="20" s="1"/>
  <c r="G6" i="15"/>
  <c r="T4" i="23" s="1"/>
  <c r="C6" i="15"/>
  <c r="M44" i="1"/>
  <c r="L44" i="1"/>
  <c r="K44" i="1"/>
  <c r="D6" i="15" l="1"/>
  <c r="T4" i="19" s="1"/>
  <c r="Q7" i="19"/>
  <c r="Q44" i="1"/>
  <c r="C5" i="15" s="1"/>
  <c r="L6" i="15"/>
  <c r="T4" i="28" s="1"/>
  <c r="Q7" i="27"/>
  <c r="Q8" i="27" s="1"/>
  <c r="Q9" i="27" s="1"/>
  <c r="Q10" i="27" s="1"/>
  <c r="Q11" i="27" s="1"/>
  <c r="Q12" i="27" s="1"/>
  <c r="Q13" i="27" s="1"/>
  <c r="Q14" i="27" s="1"/>
  <c r="Q15" i="27" s="1"/>
  <c r="Q16" i="27" s="1"/>
  <c r="Q17" i="27" s="1"/>
  <c r="Q18" i="27" s="1"/>
  <c r="Q19" i="27" s="1"/>
  <c r="Q20" i="27" s="1"/>
  <c r="Q21" i="27" s="1"/>
  <c r="Q22" i="27" s="1"/>
  <c r="Q23" i="27" s="1"/>
  <c r="Q24" i="27" s="1"/>
  <c r="Q25" i="27" s="1"/>
  <c r="Q26" i="27" s="1"/>
  <c r="Q27" i="27" s="1"/>
  <c r="Q28" i="27" s="1"/>
  <c r="Q29" i="27" s="1"/>
  <c r="Q30" i="27" s="1"/>
  <c r="Q31" i="27" s="1"/>
  <c r="Q32" i="27" s="1"/>
  <c r="Q33" i="27" s="1"/>
  <c r="Q34" i="27" s="1"/>
  <c r="Q35" i="27" s="1"/>
  <c r="Q36" i="27" s="1"/>
  <c r="Q37" i="27" s="1"/>
  <c r="Q38" i="27" s="1"/>
  <c r="Q39" i="27" s="1"/>
  <c r="Q40" i="27" s="1"/>
  <c r="Q41" i="27" s="1"/>
  <c r="Q42" i="27" s="1"/>
  <c r="Q43" i="27" s="1"/>
  <c r="N6" i="15"/>
  <c r="T4" i="30" s="1"/>
  <c r="Q44" i="30"/>
  <c r="N5" i="15" s="1"/>
  <c r="Q44" i="29"/>
  <c r="M5" i="15" s="1"/>
  <c r="K6" i="15"/>
  <c r="T4" i="27" s="1"/>
  <c r="T4" i="25"/>
  <c r="T4" i="1"/>
  <c r="O6" i="15" l="1"/>
  <c r="Q8" i="19"/>
  <c r="Q9" i="19" s="1"/>
  <c r="Q10" i="19" s="1"/>
  <c r="Q11" i="19" s="1"/>
  <c r="Q12" i="19" s="1"/>
  <c r="Q13" i="19" s="1"/>
  <c r="Q14" i="19" s="1"/>
  <c r="Q15" i="19" s="1"/>
  <c r="Q16" i="19" s="1"/>
  <c r="Q17" i="19" s="1"/>
  <c r="Q18" i="19" s="1"/>
  <c r="Q19" i="19" s="1"/>
  <c r="Q20" i="19" s="1"/>
  <c r="Q21" i="19" s="1"/>
  <c r="Q22" i="19" s="1"/>
  <c r="Q23" i="19" s="1"/>
  <c r="Q24" i="19" s="1"/>
  <c r="Q25" i="19" s="1"/>
  <c r="Q26" i="19" s="1"/>
  <c r="Q27" i="19" s="1"/>
  <c r="Q28" i="19" s="1"/>
  <c r="Q29" i="19" s="1"/>
  <c r="Q30" i="19" s="1"/>
  <c r="Q31" i="19" s="1"/>
  <c r="Q32" i="19" s="1"/>
  <c r="Q33" i="19" s="1"/>
  <c r="Q34" i="19" s="1"/>
  <c r="Q35" i="19" s="1"/>
  <c r="Q36" i="19" s="1"/>
  <c r="Q37" i="19" s="1"/>
  <c r="Q38" i="19" s="1"/>
  <c r="Q39" i="19" s="1"/>
  <c r="Q40" i="19" s="1"/>
  <c r="Q41" i="19" s="1"/>
  <c r="Q42" i="19" s="1"/>
  <c r="Q43" i="19" s="1"/>
  <c r="Q44" i="27"/>
  <c r="K5" i="15" s="1"/>
  <c r="P6" i="15"/>
  <c r="R6" i="15"/>
  <c r="Q6" i="15" l="1"/>
  <c r="Q44" i="19"/>
  <c r="D5" i="15" s="1"/>
  <c r="O5" i="15" s="1"/>
  <c r="P5" i="15"/>
  <c r="R5" i="15" l="1"/>
  <c r="Q5" i="15"/>
</calcChain>
</file>

<file path=xl/sharedStrings.xml><?xml version="1.0" encoding="utf-8"?>
<sst xmlns="http://schemas.openxmlformats.org/spreadsheetml/2006/main" count="302" uniqueCount="63">
  <si>
    <t>申込日</t>
    <rPh sb="0" eb="2">
      <t>モウシコミ</t>
    </rPh>
    <rPh sb="2" eb="3">
      <t>ビ</t>
    </rPh>
    <phoneticPr fontId="1"/>
  </si>
  <si>
    <t>物件名</t>
    <rPh sb="0" eb="2">
      <t>ブッケン</t>
    </rPh>
    <rPh sb="2" eb="3">
      <t>メイ</t>
    </rPh>
    <phoneticPr fontId="1"/>
  </si>
  <si>
    <t>号室</t>
    <rPh sb="0" eb="2">
      <t>ゴウシツ</t>
    </rPh>
    <phoneticPr fontId="1"/>
  </si>
  <si>
    <t>仲介手数料</t>
    <rPh sb="0" eb="5">
      <t>チュウカイテスウリョウ</t>
    </rPh>
    <phoneticPr fontId="1"/>
  </si>
  <si>
    <t>広告料</t>
    <rPh sb="0" eb="3">
      <t>コウコクリョウ</t>
    </rPh>
    <phoneticPr fontId="1"/>
  </si>
  <si>
    <t>事務手数料</t>
    <rPh sb="0" eb="2">
      <t>ジム</t>
    </rPh>
    <rPh sb="2" eb="5">
      <t>テスウリョウ</t>
    </rPh>
    <phoneticPr fontId="1"/>
  </si>
  <si>
    <t>その他</t>
    <rPh sb="2" eb="3">
      <t>タ</t>
    </rPh>
    <phoneticPr fontId="1"/>
  </si>
  <si>
    <t>小計</t>
    <rPh sb="0" eb="2">
      <t>ショウケイ</t>
    </rPh>
    <phoneticPr fontId="1"/>
  </si>
  <si>
    <t>合計（税抜）</t>
    <rPh sb="0" eb="2">
      <t>ゴウケイ</t>
    </rPh>
    <rPh sb="3" eb="4">
      <t>ゼイ</t>
    </rPh>
    <rPh sb="4" eb="5">
      <t>ヌ</t>
    </rPh>
    <phoneticPr fontId="1"/>
  </si>
  <si>
    <t>合計</t>
    <rPh sb="0" eb="2">
      <t>ゴウケイ</t>
    </rPh>
    <phoneticPr fontId="1"/>
  </si>
  <si>
    <t>月度が変わってからの回収金額はその月の回収済金額に反映されるのが望ましい（21日～20日）</t>
    <rPh sb="0" eb="2">
      <t>ゲツド</t>
    </rPh>
    <rPh sb="3" eb="4">
      <t>カ</t>
    </rPh>
    <rPh sb="10" eb="12">
      <t>カイシュウ</t>
    </rPh>
    <rPh sb="12" eb="14">
      <t>キンガク</t>
    </rPh>
    <rPh sb="17" eb="18">
      <t>ツキ</t>
    </rPh>
    <rPh sb="19" eb="21">
      <t>カイシュウ</t>
    </rPh>
    <rPh sb="21" eb="22">
      <t>スミ</t>
    </rPh>
    <rPh sb="22" eb="24">
      <t>キンガク</t>
    </rPh>
    <rPh sb="25" eb="27">
      <t>ハンエイ</t>
    </rPh>
    <rPh sb="32" eb="33">
      <t>ノゾ</t>
    </rPh>
    <rPh sb="39" eb="40">
      <t>ニチ</t>
    </rPh>
    <rPh sb="43" eb="44">
      <t>ニチ</t>
    </rPh>
    <phoneticPr fontId="1"/>
  </si>
  <si>
    <t>半期合計、年度合計金額、店合計などあると便利です</t>
    <rPh sb="0" eb="2">
      <t>ハンキ</t>
    </rPh>
    <rPh sb="2" eb="4">
      <t>ゴウケイ</t>
    </rPh>
    <rPh sb="5" eb="7">
      <t>ネンド</t>
    </rPh>
    <rPh sb="7" eb="9">
      <t>ゴウケイ</t>
    </rPh>
    <rPh sb="9" eb="11">
      <t>キンガク</t>
    </rPh>
    <rPh sb="12" eb="13">
      <t>ミセ</t>
    </rPh>
    <rPh sb="13" eb="15">
      <t>ゴウケイ</t>
    </rPh>
    <rPh sb="20" eb="22">
      <t>ベンリ</t>
    </rPh>
    <phoneticPr fontId="1"/>
  </si>
  <si>
    <t>No</t>
    <phoneticPr fontId="1"/>
  </si>
  <si>
    <t xml:space="preserve">■売上管理表_1月 (12/21-1/20) </t>
    <rPh sb="1" eb="3">
      <t>ウリアゲ</t>
    </rPh>
    <rPh sb="3" eb="5">
      <t>カンリ</t>
    </rPh>
    <rPh sb="5" eb="6">
      <t>ヒョウ</t>
    </rPh>
    <rPh sb="8" eb="9">
      <t>ガツ</t>
    </rPh>
    <phoneticPr fontId="1"/>
  </si>
  <si>
    <t>月次売上　回収済税抜金額</t>
    <rPh sb="0" eb="2">
      <t>ゲツジ</t>
    </rPh>
    <rPh sb="2" eb="4">
      <t>ウリアゲ</t>
    </rPh>
    <rPh sb="5" eb="7">
      <t>カイシュウ</t>
    </rPh>
    <rPh sb="7" eb="8">
      <t>ズ</t>
    </rPh>
    <rPh sb="8" eb="9">
      <t>ゼイ</t>
    </rPh>
    <rPh sb="9" eb="10">
      <t>ヌ</t>
    </rPh>
    <rPh sb="10" eb="12">
      <t>キンガク</t>
    </rPh>
    <phoneticPr fontId="1"/>
  </si>
  <si>
    <t>予備枠</t>
    <rPh sb="0" eb="2">
      <t>ヨビ</t>
    </rPh>
    <rPh sb="2" eb="3">
      <t>ワク</t>
    </rPh>
    <phoneticPr fontId="1"/>
  </si>
  <si>
    <t>回収日</t>
    <rPh sb="0" eb="3">
      <t>カイシュウビ</t>
    </rPh>
    <phoneticPr fontId="1"/>
  </si>
  <si>
    <t>■売上SUMMARY</t>
    <rPh sb="1" eb="3">
      <t>ウリアゲ</t>
    </rPh>
    <phoneticPr fontId="1"/>
  </si>
  <si>
    <t>1月</t>
    <rPh sb="1" eb="2">
      <t>ガツ</t>
    </rPh>
    <phoneticPr fontId="1"/>
  </si>
  <si>
    <t>2月</t>
    <rPh sb="1" eb="2">
      <t>ガツ</t>
    </rPh>
    <phoneticPr fontId="1"/>
  </si>
  <si>
    <t>3月</t>
  </si>
  <si>
    <t>4月</t>
  </si>
  <si>
    <t>5月</t>
  </si>
  <si>
    <t>6月</t>
  </si>
  <si>
    <t>7月</t>
  </si>
  <si>
    <t>8月</t>
  </si>
  <si>
    <t>9月</t>
  </si>
  <si>
    <t>10月</t>
  </si>
  <si>
    <t>11月</t>
  </si>
  <si>
    <t>12月</t>
  </si>
  <si>
    <t>回収金額</t>
    <rPh sb="0" eb="2">
      <t>カイシュウ</t>
    </rPh>
    <rPh sb="2" eb="4">
      <t>キンガク</t>
    </rPh>
    <phoneticPr fontId="1"/>
  </si>
  <si>
    <t>売上(税抜)</t>
    <rPh sb="0" eb="2">
      <t>ウリアゲ</t>
    </rPh>
    <rPh sb="3" eb="4">
      <t>ゼイ</t>
    </rPh>
    <rPh sb="4" eb="5">
      <t>ヌ</t>
    </rPh>
    <phoneticPr fontId="1"/>
  </si>
  <si>
    <t>■年度切替用　(前年の未回収売上を記入)</t>
    <rPh sb="1" eb="3">
      <t>ネンド</t>
    </rPh>
    <rPh sb="3" eb="5">
      <t>キリカエ</t>
    </rPh>
    <rPh sb="5" eb="6">
      <t>ヨウ</t>
    </rPh>
    <rPh sb="8" eb="10">
      <t>ゼンネン</t>
    </rPh>
    <rPh sb="11" eb="14">
      <t>ミカイシュウ</t>
    </rPh>
    <rPh sb="14" eb="16">
      <t>ウリアゲ</t>
    </rPh>
    <rPh sb="17" eb="19">
      <t>キニュウ</t>
    </rPh>
    <phoneticPr fontId="1"/>
  </si>
  <si>
    <t>XXXX</t>
    <phoneticPr fontId="1"/>
  </si>
  <si>
    <t>年月日</t>
    <rPh sb="0" eb="3">
      <t>ネンガッピ</t>
    </rPh>
    <phoneticPr fontId="1"/>
  </si>
  <si>
    <t>データ1</t>
    <phoneticPr fontId="1"/>
  </si>
  <si>
    <t>データ2</t>
    <phoneticPr fontId="1"/>
  </si>
  <si>
    <t>データ3</t>
    <phoneticPr fontId="1"/>
  </si>
  <si>
    <t>データ4</t>
    <phoneticPr fontId="1"/>
  </si>
  <si>
    <t>↓回収日計算用</t>
    <rPh sb="1" eb="4">
      <t>カイシュウビ</t>
    </rPh>
    <rPh sb="4" eb="7">
      <t>ケイサンヨウ</t>
    </rPh>
    <phoneticPr fontId="1"/>
  </si>
  <si>
    <t>月データ</t>
    <rPh sb="0" eb="1">
      <t>ツキ</t>
    </rPh>
    <phoneticPr fontId="1"/>
  </si>
  <si>
    <t>日データ</t>
    <rPh sb="0" eb="1">
      <t>ヒ</t>
    </rPh>
    <phoneticPr fontId="1"/>
  </si>
  <si>
    <t>結合</t>
    <rPh sb="0" eb="2">
      <t>ケツゴウ</t>
    </rPh>
    <phoneticPr fontId="1"/>
  </si>
  <si>
    <t>数値化</t>
    <rPh sb="0" eb="3">
      <t>スウチカ</t>
    </rPh>
    <phoneticPr fontId="1"/>
  </si>
  <si>
    <t>データ5</t>
    <phoneticPr fontId="1"/>
  </si>
  <si>
    <t>数値化2</t>
    <rPh sb="0" eb="3">
      <t>スウチカ</t>
    </rPh>
    <phoneticPr fontId="1"/>
  </si>
  <si>
    <t>確認</t>
    <rPh sb="0" eb="2">
      <t>カクニン</t>
    </rPh>
    <phoneticPr fontId="1"/>
  </si>
  <si>
    <t>a</t>
    <phoneticPr fontId="1"/>
  </si>
  <si>
    <t xml:space="preserve">■売上管理表_2月 (1/21-2/20) </t>
    <rPh sb="1" eb="3">
      <t>ウリアゲ</t>
    </rPh>
    <rPh sb="3" eb="5">
      <t>カンリ</t>
    </rPh>
    <rPh sb="5" eb="6">
      <t>ヒョウ</t>
    </rPh>
    <rPh sb="8" eb="9">
      <t>ガツ</t>
    </rPh>
    <phoneticPr fontId="1"/>
  </si>
  <si>
    <t xml:space="preserve">■売上管理表_3月 (2/21-3/20) </t>
    <rPh sb="1" eb="3">
      <t>ウリアゲ</t>
    </rPh>
    <rPh sb="3" eb="5">
      <t>カンリ</t>
    </rPh>
    <rPh sb="5" eb="6">
      <t>ヒョウ</t>
    </rPh>
    <rPh sb="8" eb="9">
      <t>ガツ</t>
    </rPh>
    <phoneticPr fontId="1"/>
  </si>
  <si>
    <t xml:space="preserve">■売上管理表_4月 (3/21-4/20) </t>
    <rPh sb="1" eb="3">
      <t>ウリアゲ</t>
    </rPh>
    <rPh sb="3" eb="5">
      <t>カンリ</t>
    </rPh>
    <rPh sb="5" eb="6">
      <t>ヒョウ</t>
    </rPh>
    <rPh sb="8" eb="9">
      <t>ガツ</t>
    </rPh>
    <phoneticPr fontId="1"/>
  </si>
  <si>
    <t xml:space="preserve">■売上管理表_5月 (4/21-5/20) </t>
    <rPh sb="1" eb="3">
      <t>ウリアゲ</t>
    </rPh>
    <rPh sb="3" eb="5">
      <t>カンリ</t>
    </rPh>
    <rPh sb="5" eb="6">
      <t>ヒョウ</t>
    </rPh>
    <rPh sb="8" eb="9">
      <t>ガツ</t>
    </rPh>
    <phoneticPr fontId="1"/>
  </si>
  <si>
    <t xml:space="preserve">■売上管理表_6月 (5/21-6/20) </t>
    <rPh sb="1" eb="3">
      <t>ウリアゲ</t>
    </rPh>
    <rPh sb="3" eb="5">
      <t>カンリ</t>
    </rPh>
    <rPh sb="5" eb="6">
      <t>ヒョウ</t>
    </rPh>
    <rPh sb="8" eb="9">
      <t>ガツ</t>
    </rPh>
    <phoneticPr fontId="1"/>
  </si>
  <si>
    <t xml:space="preserve">■売上管理表_7月 (6/21-7/20) </t>
    <rPh sb="1" eb="3">
      <t>ウリアゲ</t>
    </rPh>
    <rPh sb="3" eb="5">
      <t>カンリ</t>
    </rPh>
    <rPh sb="5" eb="6">
      <t>ヒョウ</t>
    </rPh>
    <rPh sb="8" eb="9">
      <t>ガツ</t>
    </rPh>
    <phoneticPr fontId="1"/>
  </si>
  <si>
    <t xml:space="preserve">■売上管理表_8月 (7/21-8/20) </t>
    <rPh sb="1" eb="3">
      <t>ウリアゲ</t>
    </rPh>
    <rPh sb="3" eb="5">
      <t>カンリ</t>
    </rPh>
    <rPh sb="5" eb="6">
      <t>ヒョウ</t>
    </rPh>
    <rPh sb="8" eb="9">
      <t>ガツ</t>
    </rPh>
    <phoneticPr fontId="1"/>
  </si>
  <si>
    <t xml:space="preserve">■売上管理表_9月 (8/21-9/20) </t>
    <rPh sb="1" eb="3">
      <t>ウリアゲ</t>
    </rPh>
    <rPh sb="3" eb="5">
      <t>カンリ</t>
    </rPh>
    <rPh sb="5" eb="6">
      <t>ヒョウ</t>
    </rPh>
    <rPh sb="8" eb="9">
      <t>ガツ</t>
    </rPh>
    <phoneticPr fontId="1"/>
  </si>
  <si>
    <t xml:space="preserve">■売上管理表_10月 (9/21-10/20) </t>
    <rPh sb="1" eb="3">
      <t>ウリアゲ</t>
    </rPh>
    <rPh sb="3" eb="5">
      <t>カンリ</t>
    </rPh>
    <rPh sb="5" eb="6">
      <t>ヒョウ</t>
    </rPh>
    <rPh sb="9" eb="10">
      <t>ガツ</t>
    </rPh>
    <phoneticPr fontId="1"/>
  </si>
  <si>
    <t xml:space="preserve">■売上管理表_11月 (10/21-11/20) </t>
    <rPh sb="1" eb="3">
      <t>ウリアゲ</t>
    </rPh>
    <rPh sb="3" eb="5">
      <t>カンリ</t>
    </rPh>
    <rPh sb="5" eb="6">
      <t>ヒョウ</t>
    </rPh>
    <rPh sb="9" eb="10">
      <t>ガツ</t>
    </rPh>
    <phoneticPr fontId="1"/>
  </si>
  <si>
    <t xml:space="preserve">■売上管理表_12月 (11/21-12/20) </t>
    <rPh sb="1" eb="3">
      <t>ウリアゲ</t>
    </rPh>
    <rPh sb="3" eb="5">
      <t>カンリ</t>
    </rPh>
    <rPh sb="5" eb="6">
      <t>ヒョウ</t>
    </rPh>
    <rPh sb="9" eb="10">
      <t>ガツ</t>
    </rPh>
    <phoneticPr fontId="1"/>
  </si>
  <si>
    <t>上期合計</t>
    <rPh sb="0" eb="2">
      <t>カミキ</t>
    </rPh>
    <rPh sb="2" eb="4">
      <t>ゴウケイ</t>
    </rPh>
    <phoneticPr fontId="1"/>
  </si>
  <si>
    <t>下期合計</t>
    <rPh sb="0" eb="2">
      <t>シモキ</t>
    </rPh>
    <rPh sb="2" eb="4">
      <t>ゴウケイ</t>
    </rPh>
    <phoneticPr fontId="1"/>
  </si>
  <si>
    <t>年間合計</t>
    <rPh sb="0" eb="2">
      <t>ネンカン</t>
    </rPh>
    <rPh sb="2" eb="4">
      <t>ゴウケイ</t>
    </rPh>
    <phoneticPr fontId="1"/>
  </si>
  <si>
    <t>年間平均</t>
    <rPh sb="0" eb="2">
      <t>ネンカン</t>
    </rPh>
    <rPh sb="2" eb="4">
      <t>ヘイキン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</si>
</sst>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13">
    <font>
      <sz val="11"/>
      <color theme="1"/>
      <name val="Yu Gothic"/>
      <family val="2"/>
      <scheme val="minor"/>
    </font>
    <font>
      <sz val="6"/>
      <name val="Yu Gothic"/>
      <family val="3"/>
      <charset val="128"/>
      <scheme val="minor"/>
    </font>
    <font>
      <sz val="11"/>
      <color theme="1"/>
      <name val="Meiryo UI"/>
      <family val="3"/>
      <charset val="128"/>
    </font>
    <font>
      <sz val="18"/>
      <color theme="1"/>
      <name val="Meiryo UI"/>
      <family val="3"/>
      <charset val="128"/>
    </font>
    <font>
      <sz val="11"/>
      <color theme="0"/>
      <name val="Meiryo UI"/>
      <family val="3"/>
      <charset val="128"/>
    </font>
    <font>
      <sz val="11"/>
      <color theme="1"/>
      <name val="Yu Gothic"/>
      <family val="2"/>
      <scheme val="minor"/>
    </font>
    <font>
      <b/>
      <sz val="22"/>
      <color theme="1"/>
      <name val="Meiryo UI"/>
      <family val="3"/>
      <charset val="128"/>
    </font>
    <font>
      <sz val="11"/>
      <color theme="0"/>
      <name val="Yu Gothic"/>
      <family val="2"/>
      <scheme val="minor"/>
    </font>
    <font>
      <sz val="11"/>
      <color theme="0"/>
      <name val="Yu Gothic"/>
      <family val="3"/>
      <charset val="128"/>
      <scheme val="minor"/>
    </font>
    <font>
      <b/>
      <sz val="16"/>
      <color theme="1"/>
      <name val="Meiryo UI"/>
      <family val="3"/>
      <charset val="128"/>
    </font>
    <font>
      <b/>
      <sz val="20"/>
      <color theme="1"/>
      <name val="Meiryo UI"/>
      <family val="3"/>
      <charset val="128"/>
    </font>
    <font>
      <b/>
      <sz val="18"/>
      <color theme="1"/>
      <name val="Meiryo UI"/>
      <family val="3"/>
      <charset val="128"/>
    </font>
    <font>
      <sz val="9"/>
      <color theme="1"/>
      <name val="Meiryo UI"/>
      <family val="3"/>
      <charset val="128"/>
    </font>
  </fonts>
  <fills count="4">
    <fill>
      <patternFill patternType="none"/>
    </fill>
    <fill>
      <patternFill patternType="gray125"/>
    </fill>
    <fill>
      <patternFill patternType="solid">
        <fgColor theme="3"/>
        <bgColor indexed="64"/>
      </patternFill>
    </fill>
    <fill>
      <patternFill patternType="solid">
        <fgColor theme="4"/>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38" fontId="5" fillId="0" borderId="0" applyFont="0" applyFill="0" applyBorder="0" applyAlignment="0" applyProtection="0">
      <alignment vertical="center"/>
    </xf>
  </cellStyleXfs>
  <cellXfs count="40">
    <xf numFmtId="0" fontId="0" fillId="0" borderId="0" xfId="0"/>
    <xf numFmtId="0" fontId="0" fillId="0" borderId="1" xfId="0" applyBorder="1"/>
    <xf numFmtId="0" fontId="2" fillId="0" borderId="0" xfId="0" applyFont="1"/>
    <xf numFmtId="0" fontId="2" fillId="0" borderId="1" xfId="0" applyFont="1" applyBorder="1"/>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horizontal="left"/>
    </xf>
    <xf numFmtId="0" fontId="4" fillId="2" borderId="1" xfId="0" applyFont="1" applyFill="1" applyBorder="1" applyAlignment="1">
      <alignment horizontal="center"/>
    </xf>
    <xf numFmtId="176" fontId="2" fillId="0" borderId="1" xfId="0" applyNumberFormat="1" applyFont="1" applyBorder="1"/>
    <xf numFmtId="0" fontId="4" fillId="2" borderId="1" xfId="0" applyFont="1" applyFill="1" applyBorder="1"/>
    <xf numFmtId="0" fontId="4" fillId="3" borderId="1" xfId="0" applyFont="1" applyFill="1" applyBorder="1" applyAlignment="1">
      <alignment horizontal="center"/>
    </xf>
    <xf numFmtId="0" fontId="2" fillId="0" borderId="2" xfId="0" applyFont="1" applyBorder="1" applyAlignment="1">
      <alignment horizontal="center"/>
    </xf>
    <xf numFmtId="14" fontId="2" fillId="0" borderId="2" xfId="0" applyNumberFormat="1" applyFont="1" applyBorder="1" applyAlignment="1">
      <alignment horizontal="center"/>
    </xf>
    <xf numFmtId="176" fontId="2" fillId="0" borderId="2" xfId="0" applyNumberFormat="1" applyFont="1" applyBorder="1" applyAlignment="1">
      <alignment horizontal="center"/>
    </xf>
    <xf numFmtId="0" fontId="2" fillId="0" borderId="3" xfId="0" applyFont="1" applyBorder="1" applyAlignment="1">
      <alignment horizontal="center"/>
    </xf>
    <xf numFmtId="14" fontId="2" fillId="0" borderId="3" xfId="0" applyNumberFormat="1" applyFont="1" applyBorder="1" applyAlignment="1">
      <alignment horizontal="center"/>
    </xf>
    <xf numFmtId="176" fontId="2" fillId="0" borderId="3" xfId="0" applyNumberFormat="1"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176" fontId="2" fillId="0" borderId="5" xfId="0" applyNumberFormat="1"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176" fontId="2" fillId="0" borderId="7" xfId="0" applyNumberFormat="1" applyFont="1" applyBorder="1" applyAlignment="1">
      <alignment horizontal="center"/>
    </xf>
    <xf numFmtId="14" fontId="2" fillId="0" borderId="5" xfId="0" applyNumberFormat="1" applyFont="1" applyBorder="1" applyAlignment="1">
      <alignment horizontal="center"/>
    </xf>
    <xf numFmtId="0" fontId="2" fillId="0" borderId="0" xfId="0" applyNumberFormat="1" applyFont="1" applyAlignment="1">
      <alignment horizontal="left"/>
    </xf>
    <xf numFmtId="176" fontId="2" fillId="0" borderId="8" xfId="0" applyNumberFormat="1" applyFont="1" applyBorder="1" applyAlignment="1">
      <alignment horizontal="center"/>
    </xf>
    <xf numFmtId="0" fontId="4" fillId="2" borderId="0" xfId="0" applyFont="1" applyFill="1" applyBorder="1" applyAlignment="1">
      <alignment horizontal="center"/>
    </xf>
    <xf numFmtId="176" fontId="2" fillId="0" borderId="0" xfId="0" applyNumberFormat="1" applyFont="1" applyBorder="1" applyAlignment="1">
      <alignment horizontal="center"/>
    </xf>
    <xf numFmtId="14" fontId="0" fillId="0" borderId="1" xfId="0" applyNumberFormat="1" applyBorder="1"/>
    <xf numFmtId="0" fontId="7" fillId="2" borderId="1" xfId="0" applyFont="1" applyFill="1" applyBorder="1"/>
    <xf numFmtId="0" fontId="8" fillId="2" borderId="1" xfId="0" applyFont="1" applyFill="1" applyBorder="1"/>
    <xf numFmtId="0" fontId="2" fillId="0" borderId="0" xfId="0" applyNumberFormat="1" applyFont="1" applyBorder="1" applyAlignment="1">
      <alignment horizontal="center"/>
    </xf>
    <xf numFmtId="0" fontId="0" fillId="0" borderId="1" xfId="0" applyNumberFormat="1" applyBorder="1"/>
    <xf numFmtId="176" fontId="2" fillId="0" borderId="1" xfId="0" applyNumberFormat="1" applyFont="1" applyFill="1" applyBorder="1"/>
    <xf numFmtId="0" fontId="9" fillId="0" borderId="0" xfId="0" applyFont="1"/>
    <xf numFmtId="176" fontId="9" fillId="0" borderId="1" xfId="1" applyNumberFormat="1" applyFont="1" applyBorder="1" applyAlignment="1">
      <alignment horizontal="center" vertical="center"/>
    </xf>
    <xf numFmtId="176" fontId="10" fillId="0" borderId="1" xfId="1" applyNumberFormat="1" applyFont="1" applyBorder="1" applyAlignment="1">
      <alignment horizontal="center" vertical="center"/>
    </xf>
    <xf numFmtId="176" fontId="6" fillId="0" borderId="1" xfId="1" applyNumberFormat="1" applyFont="1" applyBorder="1" applyAlignment="1">
      <alignment horizontal="center" vertical="center"/>
    </xf>
    <xf numFmtId="176" fontId="11" fillId="0" borderId="1" xfId="1" applyNumberFormat="1" applyFont="1" applyBorder="1" applyAlignment="1">
      <alignment horizontal="center" vertical="center"/>
    </xf>
    <xf numFmtId="176" fontId="12" fillId="0" borderId="1" xfId="0" applyNumberFormat="1" applyFont="1" applyBorder="1"/>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ja-JP"/>
              <a:t>年間売上推移</a:t>
            </a:r>
            <a:endParaRPr lang="en-US"/>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ja-JP"/>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SUMMARY!$B$5</c:f>
              <c:strCache>
                <c:ptCount val="1"/>
                <c:pt idx="0">
                  <c:v>売上(税抜)</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SUMMARY!$C$3:$N$4</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SUMMARY!$C$5:$N$5</c:f>
              <c:numCache>
                <c:formatCode>"¥"#,##0_);[Red]\("¥"#,##0\)</c:formatCode>
                <c:ptCount val="12"/>
                <c:pt idx="0">
                  <c:v>32499999.99999997</c:v>
                </c:pt>
                <c:pt idx="1">
                  <c:v>67454545.454545468</c:v>
                </c:pt>
                <c:pt idx="2">
                  <c:v>101181818.1818181</c:v>
                </c:pt>
                <c:pt idx="3">
                  <c:v>67454545.454545468</c:v>
                </c:pt>
                <c:pt idx="4">
                  <c:v>62181818.18181815</c:v>
                </c:pt>
                <c:pt idx="5">
                  <c:v>64999999.99999994</c:v>
                </c:pt>
                <c:pt idx="6">
                  <c:v>68545454.545454502</c:v>
                </c:pt>
                <c:pt idx="7">
                  <c:v>68545454.545454502</c:v>
                </c:pt>
                <c:pt idx="8">
                  <c:v>68545454.545454502</c:v>
                </c:pt>
                <c:pt idx="9">
                  <c:v>68545454.545454502</c:v>
                </c:pt>
                <c:pt idx="10">
                  <c:v>68545454.545454502</c:v>
                </c:pt>
                <c:pt idx="11">
                  <c:v>68545454.545454502</c:v>
                </c:pt>
              </c:numCache>
            </c:numRef>
          </c:val>
          <c:extLst>
            <c:ext xmlns:c16="http://schemas.microsoft.com/office/drawing/2014/chart" uri="{C3380CC4-5D6E-409C-BE32-E72D297353CC}">
              <c16:uniqueId val="{00000000-7CB8-4556-A3AE-3AAF9081DF13}"/>
            </c:ext>
          </c:extLst>
        </c:ser>
        <c:dLbls>
          <c:showLegendKey val="0"/>
          <c:showVal val="1"/>
          <c:showCatName val="0"/>
          <c:showSerName val="0"/>
          <c:showPercent val="0"/>
          <c:showBubbleSize val="0"/>
        </c:dLbls>
        <c:gapWidth val="150"/>
        <c:shape val="box"/>
        <c:axId val="1838313343"/>
        <c:axId val="1838288687"/>
        <c:axId val="0"/>
      </c:bar3DChart>
      <c:catAx>
        <c:axId val="1838313343"/>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ja-JP"/>
          </a:p>
        </c:txPr>
        <c:crossAx val="1838288687"/>
        <c:crosses val="autoZero"/>
        <c:auto val="1"/>
        <c:lblAlgn val="ctr"/>
        <c:lblOffset val="100"/>
        <c:noMultiLvlLbl val="0"/>
      </c:catAx>
      <c:valAx>
        <c:axId val="1838288687"/>
        <c:scaling>
          <c:orientation val="minMax"/>
        </c:scaling>
        <c:delete val="0"/>
        <c:axPos val="l"/>
        <c:majorGridlines>
          <c:spPr>
            <a:ln w="9525" cap="flat" cmpd="sng" algn="ctr">
              <a:solidFill>
                <a:schemeClr val="dk1">
                  <a:lumMod val="50000"/>
                  <a:lumOff val="50000"/>
                </a:schemeClr>
              </a:solidFill>
              <a:round/>
            </a:ln>
            <a:effectLst/>
          </c:spPr>
        </c:majorGridlines>
        <c:title>
          <c:tx>
            <c:rich>
              <a:bodyPr rot="0" spcFirstLastPara="1" vertOverflow="ellipsis" vert="eaVert" wrap="square" anchor="ctr" anchorCtr="1"/>
              <a:lstStyle/>
              <a:p>
                <a:pPr>
                  <a:defRPr sz="900" b="1" i="0" u="none" strike="noStrike" kern="1200" cap="all" baseline="0">
                    <a:solidFill>
                      <a:schemeClr val="lt1">
                        <a:lumMod val="85000"/>
                      </a:schemeClr>
                    </a:solidFill>
                    <a:latin typeface="+mn-lt"/>
                    <a:ea typeface="+mn-ea"/>
                    <a:cs typeface="+mn-cs"/>
                  </a:defRPr>
                </a:pPr>
                <a:r>
                  <a:rPr lang="ja-JP"/>
                  <a:t>売上</a:t>
                </a:r>
                <a:r>
                  <a:rPr lang="en-US"/>
                  <a:t>【</a:t>
                </a:r>
                <a:r>
                  <a:rPr lang="ja-JP"/>
                  <a:t>円</a:t>
                </a:r>
                <a:r>
                  <a:rPr lang="en-US"/>
                  <a:t>】</a:t>
                </a:r>
                <a:endParaRPr lang="ja-JP"/>
              </a:p>
            </c:rich>
          </c:tx>
          <c:overlay val="0"/>
          <c:spPr>
            <a:noFill/>
            <a:ln>
              <a:noFill/>
            </a:ln>
            <a:effectLst/>
          </c:spPr>
          <c:txPr>
            <a:bodyPr rot="0" spcFirstLastPara="1" vertOverflow="ellipsis" vert="eaVert" wrap="square" anchor="ctr" anchorCtr="1"/>
            <a:lstStyle/>
            <a:p>
              <a:pPr>
                <a:defRPr sz="900" b="1" i="0" u="none" strike="noStrike" kern="1200" cap="all" baseline="0">
                  <a:solidFill>
                    <a:schemeClr val="lt1">
                      <a:lumMod val="85000"/>
                    </a:schemeClr>
                  </a:solidFill>
                  <a:latin typeface="+mn-lt"/>
                  <a:ea typeface="+mn-ea"/>
                  <a:cs typeface="+mn-cs"/>
                </a:defRPr>
              </a:pPr>
              <a:endParaRPr lang="ja-JP"/>
            </a:p>
          </c:txPr>
        </c:title>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ja-JP"/>
          </a:p>
        </c:txPr>
        <c:crossAx val="18383133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ja-JP"/>
              <a:t>年間回収金額推移</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ja-JP"/>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1"/>
          <c:order val="1"/>
          <c:tx>
            <c:strRef>
              <c:f>SUMMARY!$B$6</c:f>
              <c:strCache>
                <c:ptCount val="1"/>
                <c:pt idx="0">
                  <c:v>回収金額</c:v>
                </c:pt>
              </c:strCache>
            </c:strRef>
          </c:tx>
          <c:spPr>
            <a:gradFill rotWithShape="1">
              <a:gsLst>
                <a:gs pos="0">
                  <a:schemeClr val="accent1">
                    <a:tint val="77000"/>
                    <a:satMod val="103000"/>
                    <a:lumMod val="102000"/>
                    <a:tint val="94000"/>
                  </a:schemeClr>
                </a:gs>
                <a:gs pos="50000">
                  <a:schemeClr val="accent1">
                    <a:tint val="77000"/>
                    <a:satMod val="110000"/>
                    <a:lumMod val="100000"/>
                    <a:shade val="100000"/>
                  </a:schemeClr>
                </a:gs>
                <a:gs pos="100000">
                  <a:schemeClr val="accent1">
                    <a:tint val="77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SUMMARY!$C$3:$N$4</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SUMMARY!$C$6:$N$6</c:f>
              <c:numCache>
                <c:formatCode>"¥"#,##0_);[Red]\("¥"#,##0\)</c:formatCode>
                <c:ptCount val="12"/>
                <c:pt idx="0">
                  <c:v>15954545.454545453</c:v>
                </c:pt>
                <c:pt idx="1">
                  <c:v>15545454.545454545</c:v>
                </c:pt>
                <c:pt idx="2">
                  <c:v>76727272.727272689</c:v>
                </c:pt>
                <c:pt idx="3">
                  <c:v>36909090.909090906</c:v>
                </c:pt>
                <c:pt idx="4">
                  <c:v>27272727.27272727</c:v>
                </c:pt>
                <c:pt idx="5">
                  <c:v>31909090.909090906</c:v>
                </c:pt>
                <c:pt idx="6">
                  <c:v>39545454.545454539</c:v>
                </c:pt>
                <c:pt idx="7">
                  <c:v>90909.090909090897</c:v>
                </c:pt>
                <c:pt idx="8">
                  <c:v>79000000</c:v>
                </c:pt>
                <c:pt idx="9">
                  <c:v>39545454.545454539</c:v>
                </c:pt>
                <c:pt idx="10">
                  <c:v>39545454.545454539</c:v>
                </c:pt>
                <c:pt idx="11">
                  <c:v>39545454.545454539</c:v>
                </c:pt>
              </c:numCache>
            </c:numRef>
          </c:val>
          <c:extLst>
            <c:ext xmlns:c16="http://schemas.microsoft.com/office/drawing/2014/chart" uri="{C3380CC4-5D6E-409C-BE32-E72D297353CC}">
              <c16:uniqueId val="{00000001-6D25-4B9C-BDD7-FB83902062D1}"/>
            </c:ext>
          </c:extLst>
        </c:ser>
        <c:dLbls>
          <c:showLegendKey val="0"/>
          <c:showVal val="1"/>
          <c:showCatName val="0"/>
          <c:showSerName val="0"/>
          <c:showPercent val="0"/>
          <c:showBubbleSize val="0"/>
        </c:dLbls>
        <c:gapWidth val="150"/>
        <c:shape val="box"/>
        <c:axId val="1842165727"/>
        <c:axId val="117358735"/>
        <c:axId val="0"/>
        <c:extLst>
          <c:ext xmlns:c15="http://schemas.microsoft.com/office/drawing/2012/chart" uri="{02D57815-91ED-43cb-92C2-25804820EDAC}">
            <c15:filteredBarSeries>
              <c15:ser>
                <c:idx val="0"/>
                <c:order val="0"/>
                <c:tx>
                  <c:strRef>
                    <c:extLst>
                      <c:ext uri="{02D57815-91ED-43cb-92C2-25804820EDAC}">
                        <c15:formulaRef>
                          <c15:sqref>SUMMARY!$B$5</c15:sqref>
                        </c15:formulaRef>
                      </c:ext>
                    </c:extLst>
                    <c:strCache>
                      <c:ptCount val="1"/>
                      <c:pt idx="0">
                        <c:v>売上(税抜)</c:v>
                      </c:pt>
                    </c:strCache>
                  </c:strRef>
                </c:tx>
                <c:spPr>
                  <a:gradFill rotWithShape="1">
                    <a:gsLst>
                      <a:gs pos="0">
                        <a:schemeClr val="accent1">
                          <a:shade val="76000"/>
                          <a:satMod val="103000"/>
                          <a:lumMod val="102000"/>
                          <a:tint val="94000"/>
                        </a:schemeClr>
                      </a:gs>
                      <a:gs pos="50000">
                        <a:schemeClr val="accent1">
                          <a:shade val="76000"/>
                          <a:satMod val="110000"/>
                          <a:lumMod val="100000"/>
                          <a:shade val="100000"/>
                        </a:schemeClr>
                      </a:gs>
                      <a:gs pos="100000">
                        <a:schemeClr val="accent1">
                          <a:shade val="76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ja-JP"/>
                    </a:p>
                  </c:txPr>
                  <c:showLegendKey val="0"/>
                  <c:showVal val="1"/>
                  <c:showCatName val="0"/>
                  <c:showSerName val="0"/>
                  <c:showPercent val="0"/>
                  <c:showBubbleSize val="0"/>
                  <c:showLeaderLines val="0"/>
                  <c:extLst>
                    <c:ext uri="{CE6537A1-D6FC-4f65-9D91-7224C49458BB}">
                      <c15:showLeaderLines val="1"/>
                      <c15:leaderLines>
                        <c:spPr>
                          <a:ln w="9525">
                            <a:solidFill>
                              <a:schemeClr val="lt1">
                                <a:lumMod val="95000"/>
                                <a:alpha val="54000"/>
                              </a:schemeClr>
                            </a:solidFill>
                          </a:ln>
                          <a:effectLst/>
                        </c:spPr>
                      </c15:leaderLines>
                    </c:ext>
                  </c:extLst>
                </c:dLbls>
                <c:cat>
                  <c:strRef>
                    <c:extLst>
                      <c:ext uri="{02D57815-91ED-43cb-92C2-25804820EDAC}">
                        <c15:formulaRef>
                          <c15:sqref>SUMMARY!$C$3:$N$4</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SUMMARY!$C$5:$N$5</c15:sqref>
                        </c15:formulaRef>
                      </c:ext>
                    </c:extLst>
                    <c:numCache>
                      <c:formatCode>"¥"#,##0_);[Red]\("¥"#,##0\)</c:formatCode>
                      <c:ptCount val="12"/>
                      <c:pt idx="0">
                        <c:v>32499999.99999997</c:v>
                      </c:pt>
                      <c:pt idx="1">
                        <c:v>67454545.454545468</c:v>
                      </c:pt>
                      <c:pt idx="2">
                        <c:v>101181818.1818181</c:v>
                      </c:pt>
                      <c:pt idx="3">
                        <c:v>67454545.454545468</c:v>
                      </c:pt>
                      <c:pt idx="4">
                        <c:v>62181818.18181815</c:v>
                      </c:pt>
                      <c:pt idx="5">
                        <c:v>64999999.99999994</c:v>
                      </c:pt>
                      <c:pt idx="6">
                        <c:v>68545454.545454502</c:v>
                      </c:pt>
                      <c:pt idx="7">
                        <c:v>68545454.545454502</c:v>
                      </c:pt>
                      <c:pt idx="8">
                        <c:v>68545454.545454502</c:v>
                      </c:pt>
                      <c:pt idx="9">
                        <c:v>68545454.545454502</c:v>
                      </c:pt>
                      <c:pt idx="10">
                        <c:v>68545454.545454502</c:v>
                      </c:pt>
                      <c:pt idx="11">
                        <c:v>68545454.545454502</c:v>
                      </c:pt>
                    </c:numCache>
                  </c:numRef>
                </c:val>
                <c:extLst>
                  <c:ext xmlns:c16="http://schemas.microsoft.com/office/drawing/2014/chart" uri="{C3380CC4-5D6E-409C-BE32-E72D297353CC}">
                    <c16:uniqueId val="{00000000-6D25-4B9C-BDD7-FB83902062D1}"/>
                  </c:ext>
                </c:extLst>
              </c15:ser>
            </c15:filteredBarSeries>
          </c:ext>
        </c:extLst>
      </c:bar3DChart>
      <c:catAx>
        <c:axId val="1842165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ja-JP"/>
          </a:p>
        </c:txPr>
        <c:crossAx val="117358735"/>
        <c:crosses val="autoZero"/>
        <c:auto val="1"/>
        <c:lblAlgn val="ctr"/>
        <c:lblOffset val="100"/>
        <c:noMultiLvlLbl val="0"/>
      </c:catAx>
      <c:valAx>
        <c:axId val="117358735"/>
        <c:scaling>
          <c:orientation val="minMax"/>
        </c:scaling>
        <c:delete val="0"/>
        <c:axPos val="l"/>
        <c:majorGridlines>
          <c:spPr>
            <a:ln w="9525" cap="flat" cmpd="sng" algn="ctr">
              <a:solidFill>
                <a:schemeClr val="dk1">
                  <a:lumMod val="50000"/>
                  <a:lumOff val="50000"/>
                </a:schemeClr>
              </a:solidFill>
              <a:round/>
            </a:ln>
            <a:effectLst/>
          </c:spPr>
        </c:majorGridlines>
        <c:title>
          <c:tx>
            <c:rich>
              <a:bodyPr rot="0" spcFirstLastPara="1" vertOverflow="ellipsis" vert="eaVert" wrap="square" anchor="ctr" anchorCtr="1"/>
              <a:lstStyle/>
              <a:p>
                <a:pPr>
                  <a:defRPr sz="900" b="1" i="0" u="none" strike="noStrike" kern="1200" cap="all" baseline="0">
                    <a:solidFill>
                      <a:schemeClr val="lt1">
                        <a:lumMod val="85000"/>
                      </a:schemeClr>
                    </a:solidFill>
                    <a:latin typeface="+mn-lt"/>
                    <a:ea typeface="+mn-ea"/>
                    <a:cs typeface="+mn-cs"/>
                  </a:defRPr>
                </a:pPr>
                <a:r>
                  <a:rPr lang="ja-JP"/>
                  <a:t>回収金額</a:t>
                </a:r>
                <a:r>
                  <a:rPr lang="en-US"/>
                  <a:t>【</a:t>
                </a:r>
                <a:r>
                  <a:rPr lang="ja-JP"/>
                  <a:t>円</a:t>
                </a:r>
                <a:r>
                  <a:rPr lang="en-US"/>
                  <a:t>】</a:t>
                </a:r>
                <a:endParaRPr lang="ja-JP"/>
              </a:p>
            </c:rich>
          </c:tx>
          <c:overlay val="0"/>
          <c:spPr>
            <a:noFill/>
            <a:ln>
              <a:noFill/>
            </a:ln>
            <a:effectLst/>
          </c:spPr>
          <c:txPr>
            <a:bodyPr rot="0" spcFirstLastPara="1" vertOverflow="ellipsis" vert="eaVert" wrap="square" anchor="ctr" anchorCtr="1"/>
            <a:lstStyle/>
            <a:p>
              <a:pPr>
                <a:defRPr sz="900" b="1" i="0" u="none" strike="noStrike" kern="1200" cap="all" baseline="0">
                  <a:solidFill>
                    <a:schemeClr val="lt1">
                      <a:lumMod val="85000"/>
                    </a:schemeClr>
                  </a:solidFill>
                  <a:latin typeface="+mn-lt"/>
                  <a:ea typeface="+mn-ea"/>
                  <a:cs typeface="+mn-cs"/>
                </a:defRPr>
              </a:pPr>
              <a:endParaRPr lang="ja-JP"/>
            </a:p>
          </c:txPr>
        </c:title>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ja-JP"/>
          </a:p>
        </c:txPr>
        <c:crossAx val="184216572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2.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88900</xdr:colOff>
      <xdr:row>8</xdr:row>
      <xdr:rowOff>88900</xdr:rowOff>
    </xdr:from>
    <xdr:to>
      <xdr:col>7</xdr:col>
      <xdr:colOff>214500</xdr:colOff>
      <xdr:row>27</xdr:row>
      <xdr:rowOff>69850</xdr:rowOff>
    </xdr:to>
    <xdr:graphicFrame macro="">
      <xdr:nvGraphicFramePr>
        <xdr:cNvPr id="2" name="グラフ 1">
          <a:extLst>
            <a:ext uri="{FF2B5EF4-FFF2-40B4-BE49-F238E27FC236}">
              <a16:creationId xmlns:a16="http://schemas.microsoft.com/office/drawing/2014/main" id="{345F36AA-DDC6-4005-AA92-8042674E2C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781050</xdr:colOff>
      <xdr:row>8</xdr:row>
      <xdr:rowOff>95250</xdr:rowOff>
    </xdr:from>
    <xdr:to>
      <xdr:col>13</xdr:col>
      <xdr:colOff>881250</xdr:colOff>
      <xdr:row>27</xdr:row>
      <xdr:rowOff>76200</xdr:rowOff>
    </xdr:to>
    <xdr:graphicFrame macro="">
      <xdr:nvGraphicFramePr>
        <xdr:cNvPr id="3" name="グラフ 2">
          <a:extLst>
            <a:ext uri="{FF2B5EF4-FFF2-40B4-BE49-F238E27FC236}">
              <a16:creationId xmlns:a16="http://schemas.microsoft.com/office/drawing/2014/main" id="{EA47EFDA-A45A-417A-B697-74A15B1599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1D454-534B-4A1F-991A-448A234BED1B}">
  <dimension ref="A2:H368"/>
  <sheetViews>
    <sheetView workbookViewId="0"/>
  </sheetViews>
  <sheetFormatPr defaultRowHeight="18.75"/>
  <cols>
    <col min="1" max="1" width="0.875" customWidth="1"/>
    <col min="2" max="2" width="11.125" bestFit="1" customWidth="1"/>
  </cols>
  <sheetData>
    <row r="2" spans="1:8">
      <c r="A2" t="s">
        <v>47</v>
      </c>
      <c r="B2" s="29" t="s">
        <v>34</v>
      </c>
      <c r="C2" s="30" t="s">
        <v>35</v>
      </c>
      <c r="D2" s="30" t="s">
        <v>36</v>
      </c>
      <c r="E2" s="30" t="s">
        <v>37</v>
      </c>
      <c r="F2" s="30" t="s">
        <v>46</v>
      </c>
      <c r="G2" s="30" t="s">
        <v>38</v>
      </c>
      <c r="H2" s="30" t="s">
        <v>44</v>
      </c>
    </row>
    <row r="3" spans="1:8">
      <c r="B3" s="28">
        <v>43466</v>
      </c>
      <c r="C3" s="1">
        <f>MONTH(B3)</f>
        <v>1</v>
      </c>
      <c r="D3" s="1">
        <f>DAY(B3)</f>
        <v>1</v>
      </c>
      <c r="E3" s="32" t="str">
        <f>CONCATENATE(C3,D3,C3)</f>
        <v>111</v>
      </c>
      <c r="F3" s="32">
        <f>COUNTIF($E$3:$E$368,E3)</f>
        <v>1</v>
      </c>
      <c r="G3" s="1">
        <v>1</v>
      </c>
      <c r="H3" s="1">
        <v>1</v>
      </c>
    </row>
    <row r="4" spans="1:8">
      <c r="B4" s="28">
        <v>43467</v>
      </c>
      <c r="C4" s="1">
        <f t="shared" ref="C4:C67" si="0">MONTH(B4)</f>
        <v>1</v>
      </c>
      <c r="D4" s="1">
        <f t="shared" ref="D4:D67" si="1">DAY(B4)</f>
        <v>2</v>
      </c>
      <c r="E4" s="32" t="str">
        <f t="shared" ref="E4:E67" si="2">CONCATENATE(C4,D4,C4)</f>
        <v>121</v>
      </c>
      <c r="F4" s="32">
        <f t="shared" ref="F4:F67" si="3">COUNTIF($E$3:$E$368,E4)</f>
        <v>1</v>
      </c>
      <c r="G4" s="1">
        <v>2</v>
      </c>
      <c r="H4" s="1">
        <v>1</v>
      </c>
    </row>
    <row r="5" spans="1:8">
      <c r="B5" s="28">
        <v>43468</v>
      </c>
      <c r="C5" s="1">
        <f t="shared" si="0"/>
        <v>1</v>
      </c>
      <c r="D5" s="1">
        <f t="shared" si="1"/>
        <v>3</v>
      </c>
      <c r="E5" s="32" t="str">
        <f t="shared" si="2"/>
        <v>131</v>
      </c>
      <c r="F5" s="32">
        <f t="shared" si="3"/>
        <v>1</v>
      </c>
      <c r="G5" s="1">
        <v>3</v>
      </c>
      <c r="H5" s="1">
        <v>1</v>
      </c>
    </row>
    <row r="6" spans="1:8">
      <c r="B6" s="28">
        <v>43469</v>
      </c>
      <c r="C6" s="1">
        <f t="shared" si="0"/>
        <v>1</v>
      </c>
      <c r="D6" s="1">
        <f t="shared" si="1"/>
        <v>4</v>
      </c>
      <c r="E6" s="32" t="str">
        <f t="shared" si="2"/>
        <v>141</v>
      </c>
      <c r="F6" s="32">
        <f t="shared" si="3"/>
        <v>1</v>
      </c>
      <c r="G6" s="1">
        <v>4</v>
      </c>
      <c r="H6" s="1">
        <v>1</v>
      </c>
    </row>
    <row r="7" spans="1:8">
      <c r="B7" s="28">
        <v>43470</v>
      </c>
      <c r="C7" s="1">
        <f t="shared" si="0"/>
        <v>1</v>
      </c>
      <c r="D7" s="1">
        <f t="shared" si="1"/>
        <v>5</v>
      </c>
      <c r="E7" s="32" t="str">
        <f t="shared" si="2"/>
        <v>151</v>
      </c>
      <c r="F7" s="32">
        <f t="shared" si="3"/>
        <v>1</v>
      </c>
      <c r="G7" s="1">
        <v>5</v>
      </c>
      <c r="H7" s="1">
        <v>1</v>
      </c>
    </row>
    <row r="8" spans="1:8">
      <c r="B8" s="28">
        <v>43471</v>
      </c>
      <c r="C8" s="1">
        <f t="shared" si="0"/>
        <v>1</v>
      </c>
      <c r="D8" s="1">
        <f t="shared" si="1"/>
        <v>6</v>
      </c>
      <c r="E8" s="32" t="str">
        <f t="shared" si="2"/>
        <v>161</v>
      </c>
      <c r="F8" s="32">
        <f t="shared" si="3"/>
        <v>1</v>
      </c>
      <c r="G8" s="1">
        <v>6</v>
      </c>
      <c r="H8" s="1">
        <v>1</v>
      </c>
    </row>
    <row r="9" spans="1:8">
      <c r="B9" s="28">
        <v>43472</v>
      </c>
      <c r="C9" s="1">
        <f t="shared" si="0"/>
        <v>1</v>
      </c>
      <c r="D9" s="1">
        <f t="shared" si="1"/>
        <v>7</v>
      </c>
      <c r="E9" s="32" t="str">
        <f t="shared" si="2"/>
        <v>171</v>
      </c>
      <c r="F9" s="32">
        <f t="shared" si="3"/>
        <v>1</v>
      </c>
      <c r="G9" s="1">
        <v>7</v>
      </c>
      <c r="H9" s="1">
        <v>1</v>
      </c>
    </row>
    <row r="10" spans="1:8">
      <c r="B10" s="28">
        <v>43473</v>
      </c>
      <c r="C10" s="1">
        <f t="shared" si="0"/>
        <v>1</v>
      </c>
      <c r="D10" s="1">
        <f t="shared" si="1"/>
        <v>8</v>
      </c>
      <c r="E10" s="32" t="str">
        <f t="shared" si="2"/>
        <v>181</v>
      </c>
      <c r="F10" s="32">
        <f t="shared" si="3"/>
        <v>1</v>
      </c>
      <c r="G10" s="1">
        <v>8</v>
      </c>
      <c r="H10" s="1">
        <v>1</v>
      </c>
    </row>
    <row r="11" spans="1:8">
      <c r="B11" s="28">
        <v>43474</v>
      </c>
      <c r="C11" s="1">
        <f t="shared" si="0"/>
        <v>1</v>
      </c>
      <c r="D11" s="1">
        <f t="shared" si="1"/>
        <v>9</v>
      </c>
      <c r="E11" s="32" t="str">
        <f t="shared" si="2"/>
        <v>191</v>
      </c>
      <c r="F11" s="32">
        <f t="shared" si="3"/>
        <v>1</v>
      </c>
      <c r="G11" s="1">
        <v>9</v>
      </c>
      <c r="H11" s="1">
        <v>1</v>
      </c>
    </row>
    <row r="12" spans="1:8">
      <c r="B12" s="28">
        <v>43475</v>
      </c>
      <c r="C12" s="1">
        <f t="shared" si="0"/>
        <v>1</v>
      </c>
      <c r="D12" s="1">
        <f t="shared" si="1"/>
        <v>10</v>
      </c>
      <c r="E12" s="32" t="str">
        <f t="shared" si="2"/>
        <v>1101</v>
      </c>
      <c r="F12" s="32">
        <f t="shared" si="3"/>
        <v>1</v>
      </c>
      <c r="G12" s="1">
        <v>10</v>
      </c>
      <c r="H12" s="1">
        <v>1</v>
      </c>
    </row>
    <row r="13" spans="1:8">
      <c r="B13" s="28">
        <v>43476</v>
      </c>
      <c r="C13" s="1">
        <f t="shared" si="0"/>
        <v>1</v>
      </c>
      <c r="D13" s="1">
        <f t="shared" si="1"/>
        <v>11</v>
      </c>
      <c r="E13" s="32" t="str">
        <f t="shared" si="2"/>
        <v>1111</v>
      </c>
      <c r="F13" s="32">
        <f t="shared" si="3"/>
        <v>1</v>
      </c>
      <c r="G13" s="1">
        <v>11</v>
      </c>
      <c r="H13" s="1">
        <v>1</v>
      </c>
    </row>
    <row r="14" spans="1:8">
      <c r="B14" s="28">
        <v>43477</v>
      </c>
      <c r="C14" s="1">
        <f t="shared" si="0"/>
        <v>1</v>
      </c>
      <c r="D14" s="1">
        <f t="shared" si="1"/>
        <v>12</v>
      </c>
      <c r="E14" s="32" t="str">
        <f t="shared" si="2"/>
        <v>1121</v>
      </c>
      <c r="F14" s="32">
        <f t="shared" si="3"/>
        <v>1</v>
      </c>
      <c r="G14" s="1">
        <v>12</v>
      </c>
      <c r="H14" s="1">
        <v>1</v>
      </c>
    </row>
    <row r="15" spans="1:8">
      <c r="B15" s="28">
        <v>43478</v>
      </c>
      <c r="C15" s="1">
        <f t="shared" si="0"/>
        <v>1</v>
      </c>
      <c r="D15" s="1">
        <f t="shared" si="1"/>
        <v>13</v>
      </c>
      <c r="E15" s="32" t="str">
        <f t="shared" si="2"/>
        <v>1131</v>
      </c>
      <c r="F15" s="32">
        <f t="shared" si="3"/>
        <v>1</v>
      </c>
      <c r="G15" s="1">
        <v>13</v>
      </c>
      <c r="H15" s="1">
        <v>1</v>
      </c>
    </row>
    <row r="16" spans="1:8">
      <c r="B16" s="28">
        <v>43479</v>
      </c>
      <c r="C16" s="1">
        <f t="shared" si="0"/>
        <v>1</v>
      </c>
      <c r="D16" s="1">
        <f t="shared" si="1"/>
        <v>14</v>
      </c>
      <c r="E16" s="32" t="str">
        <f t="shared" si="2"/>
        <v>1141</v>
      </c>
      <c r="F16" s="32">
        <f t="shared" si="3"/>
        <v>1</v>
      </c>
      <c r="G16" s="1">
        <v>14</v>
      </c>
      <c r="H16" s="1">
        <v>1</v>
      </c>
    </row>
    <row r="17" spans="2:8">
      <c r="B17" s="28">
        <v>43480</v>
      </c>
      <c r="C17" s="1">
        <f t="shared" si="0"/>
        <v>1</v>
      </c>
      <c r="D17" s="1">
        <f t="shared" si="1"/>
        <v>15</v>
      </c>
      <c r="E17" s="32" t="str">
        <f t="shared" si="2"/>
        <v>1151</v>
      </c>
      <c r="F17" s="32">
        <f t="shared" si="3"/>
        <v>1</v>
      </c>
      <c r="G17" s="1">
        <v>15</v>
      </c>
      <c r="H17" s="1">
        <v>1</v>
      </c>
    </row>
    <row r="18" spans="2:8">
      <c r="B18" s="28">
        <v>43481</v>
      </c>
      <c r="C18" s="1">
        <f t="shared" si="0"/>
        <v>1</v>
      </c>
      <c r="D18" s="1">
        <f t="shared" si="1"/>
        <v>16</v>
      </c>
      <c r="E18" s="32" t="str">
        <f t="shared" si="2"/>
        <v>1161</v>
      </c>
      <c r="F18" s="32">
        <f t="shared" si="3"/>
        <v>1</v>
      </c>
      <c r="G18" s="1">
        <v>16</v>
      </c>
      <c r="H18" s="1">
        <v>1</v>
      </c>
    </row>
    <row r="19" spans="2:8">
      <c r="B19" s="28">
        <v>43482</v>
      </c>
      <c r="C19" s="1">
        <f t="shared" si="0"/>
        <v>1</v>
      </c>
      <c r="D19" s="1">
        <f t="shared" si="1"/>
        <v>17</v>
      </c>
      <c r="E19" s="32" t="str">
        <f t="shared" si="2"/>
        <v>1171</v>
      </c>
      <c r="F19" s="32">
        <f t="shared" si="3"/>
        <v>1</v>
      </c>
      <c r="G19" s="1">
        <v>17</v>
      </c>
      <c r="H19" s="1">
        <v>1</v>
      </c>
    </row>
    <row r="20" spans="2:8">
      <c r="B20" s="28">
        <v>43483</v>
      </c>
      <c r="C20" s="1">
        <f t="shared" si="0"/>
        <v>1</v>
      </c>
      <c r="D20" s="1">
        <f t="shared" si="1"/>
        <v>18</v>
      </c>
      <c r="E20" s="32" t="str">
        <f t="shared" si="2"/>
        <v>1181</v>
      </c>
      <c r="F20" s="32">
        <f t="shared" si="3"/>
        <v>1</v>
      </c>
      <c r="G20" s="1">
        <v>18</v>
      </c>
      <c r="H20" s="1">
        <v>1</v>
      </c>
    </row>
    <row r="21" spans="2:8">
      <c r="B21" s="28">
        <v>43484</v>
      </c>
      <c r="C21" s="1">
        <f t="shared" si="0"/>
        <v>1</v>
      </c>
      <c r="D21" s="1">
        <f t="shared" si="1"/>
        <v>19</v>
      </c>
      <c r="E21" s="32" t="str">
        <f t="shared" si="2"/>
        <v>1191</v>
      </c>
      <c r="F21" s="32">
        <f t="shared" si="3"/>
        <v>1</v>
      </c>
      <c r="G21" s="1">
        <v>19</v>
      </c>
      <c r="H21" s="1">
        <v>1</v>
      </c>
    </row>
    <row r="22" spans="2:8">
      <c r="B22" s="28">
        <v>43485</v>
      </c>
      <c r="C22" s="1">
        <f t="shared" si="0"/>
        <v>1</v>
      </c>
      <c r="D22" s="1">
        <f t="shared" si="1"/>
        <v>20</v>
      </c>
      <c r="E22" s="32" t="str">
        <f t="shared" si="2"/>
        <v>1201</v>
      </c>
      <c r="F22" s="32">
        <f t="shared" si="3"/>
        <v>1</v>
      </c>
      <c r="G22" s="1">
        <v>20</v>
      </c>
      <c r="H22" s="1">
        <v>1</v>
      </c>
    </row>
    <row r="23" spans="2:8">
      <c r="B23" s="28">
        <v>43486</v>
      </c>
      <c r="C23" s="1">
        <f t="shared" si="0"/>
        <v>1</v>
      </c>
      <c r="D23" s="1">
        <f t="shared" si="1"/>
        <v>21</v>
      </c>
      <c r="E23" s="32" t="str">
        <f t="shared" si="2"/>
        <v>1211</v>
      </c>
      <c r="F23" s="32">
        <f t="shared" si="3"/>
        <v>1</v>
      </c>
      <c r="G23" s="1">
        <v>21</v>
      </c>
      <c r="H23" s="1">
        <v>2</v>
      </c>
    </row>
    <row r="24" spans="2:8">
      <c r="B24" s="28">
        <v>43487</v>
      </c>
      <c r="C24" s="1">
        <f t="shared" si="0"/>
        <v>1</v>
      </c>
      <c r="D24" s="1">
        <f t="shared" si="1"/>
        <v>22</v>
      </c>
      <c r="E24" s="32" t="str">
        <f t="shared" si="2"/>
        <v>1221</v>
      </c>
      <c r="F24" s="32">
        <f t="shared" si="3"/>
        <v>1</v>
      </c>
      <c r="G24" s="1">
        <v>22</v>
      </c>
      <c r="H24" s="1">
        <v>2</v>
      </c>
    </row>
    <row r="25" spans="2:8">
      <c r="B25" s="28">
        <v>43488</v>
      </c>
      <c r="C25" s="1">
        <f t="shared" si="0"/>
        <v>1</v>
      </c>
      <c r="D25" s="1">
        <f t="shared" si="1"/>
        <v>23</v>
      </c>
      <c r="E25" s="32" t="str">
        <f t="shared" si="2"/>
        <v>1231</v>
      </c>
      <c r="F25" s="32">
        <f t="shared" si="3"/>
        <v>1</v>
      </c>
      <c r="G25" s="1">
        <v>23</v>
      </c>
      <c r="H25" s="1">
        <v>2</v>
      </c>
    </row>
    <row r="26" spans="2:8">
      <c r="B26" s="28">
        <v>43489</v>
      </c>
      <c r="C26" s="1">
        <f t="shared" si="0"/>
        <v>1</v>
      </c>
      <c r="D26" s="1">
        <f t="shared" si="1"/>
        <v>24</v>
      </c>
      <c r="E26" s="32" t="str">
        <f t="shared" si="2"/>
        <v>1241</v>
      </c>
      <c r="F26" s="32">
        <f t="shared" si="3"/>
        <v>1</v>
      </c>
      <c r="G26" s="1">
        <v>24</v>
      </c>
      <c r="H26" s="1">
        <v>2</v>
      </c>
    </row>
    <row r="27" spans="2:8">
      <c r="B27" s="28">
        <v>43490</v>
      </c>
      <c r="C27" s="1">
        <f t="shared" si="0"/>
        <v>1</v>
      </c>
      <c r="D27" s="1">
        <f t="shared" si="1"/>
        <v>25</v>
      </c>
      <c r="E27" s="32" t="str">
        <f t="shared" si="2"/>
        <v>1251</v>
      </c>
      <c r="F27" s="32">
        <f t="shared" si="3"/>
        <v>1</v>
      </c>
      <c r="G27" s="1">
        <v>25</v>
      </c>
      <c r="H27" s="1">
        <v>2</v>
      </c>
    </row>
    <row r="28" spans="2:8">
      <c r="B28" s="28">
        <v>43491</v>
      </c>
      <c r="C28" s="1">
        <f t="shared" si="0"/>
        <v>1</v>
      </c>
      <c r="D28" s="1">
        <f t="shared" si="1"/>
        <v>26</v>
      </c>
      <c r="E28" s="32" t="str">
        <f t="shared" si="2"/>
        <v>1261</v>
      </c>
      <c r="F28" s="32">
        <f t="shared" si="3"/>
        <v>1</v>
      </c>
      <c r="G28" s="1">
        <v>26</v>
      </c>
      <c r="H28" s="1">
        <v>2</v>
      </c>
    </row>
    <row r="29" spans="2:8">
      <c r="B29" s="28">
        <v>43492</v>
      </c>
      <c r="C29" s="1">
        <f t="shared" si="0"/>
        <v>1</v>
      </c>
      <c r="D29" s="1">
        <f t="shared" si="1"/>
        <v>27</v>
      </c>
      <c r="E29" s="32" t="str">
        <f t="shared" si="2"/>
        <v>1271</v>
      </c>
      <c r="F29" s="32">
        <f t="shared" si="3"/>
        <v>1</v>
      </c>
      <c r="G29" s="1">
        <v>27</v>
      </c>
      <c r="H29" s="1">
        <v>2</v>
      </c>
    </row>
    <row r="30" spans="2:8">
      <c r="B30" s="28">
        <v>43493</v>
      </c>
      <c r="C30" s="1">
        <f t="shared" si="0"/>
        <v>1</v>
      </c>
      <c r="D30" s="1">
        <f t="shared" si="1"/>
        <v>28</v>
      </c>
      <c r="E30" s="32" t="str">
        <f t="shared" si="2"/>
        <v>1281</v>
      </c>
      <c r="F30" s="32">
        <f t="shared" si="3"/>
        <v>1</v>
      </c>
      <c r="G30" s="1">
        <v>28</v>
      </c>
      <c r="H30" s="1">
        <v>2</v>
      </c>
    </row>
    <row r="31" spans="2:8">
      <c r="B31" s="28">
        <v>43494</v>
      </c>
      <c r="C31" s="1">
        <f t="shared" si="0"/>
        <v>1</v>
      </c>
      <c r="D31" s="1">
        <f t="shared" si="1"/>
        <v>29</v>
      </c>
      <c r="E31" s="32" t="str">
        <f t="shared" si="2"/>
        <v>1291</v>
      </c>
      <c r="F31" s="32">
        <f t="shared" si="3"/>
        <v>1</v>
      </c>
      <c r="G31" s="1">
        <v>29</v>
      </c>
      <c r="H31" s="1">
        <v>2</v>
      </c>
    </row>
    <row r="32" spans="2:8">
      <c r="B32" s="28">
        <v>43495</v>
      </c>
      <c r="C32" s="1">
        <f t="shared" si="0"/>
        <v>1</v>
      </c>
      <c r="D32" s="1">
        <f t="shared" si="1"/>
        <v>30</v>
      </c>
      <c r="E32" s="32" t="str">
        <f t="shared" si="2"/>
        <v>1301</v>
      </c>
      <c r="F32" s="32">
        <f t="shared" si="3"/>
        <v>1</v>
      </c>
      <c r="G32" s="1">
        <v>30</v>
      </c>
      <c r="H32" s="1">
        <v>2</v>
      </c>
    </row>
    <row r="33" spans="2:8">
      <c r="B33" s="28">
        <v>43496</v>
      </c>
      <c r="C33" s="1">
        <f t="shared" si="0"/>
        <v>1</v>
      </c>
      <c r="D33" s="1">
        <f t="shared" si="1"/>
        <v>31</v>
      </c>
      <c r="E33" s="32" t="str">
        <f t="shared" si="2"/>
        <v>1311</v>
      </c>
      <c r="F33" s="32">
        <f t="shared" si="3"/>
        <v>1</v>
      </c>
      <c r="G33" s="1">
        <v>31</v>
      </c>
      <c r="H33" s="1">
        <v>2</v>
      </c>
    </row>
    <row r="34" spans="2:8">
      <c r="B34" s="28">
        <v>43497</v>
      </c>
      <c r="C34" s="1">
        <f t="shared" si="0"/>
        <v>2</v>
      </c>
      <c r="D34" s="1">
        <f t="shared" si="1"/>
        <v>1</v>
      </c>
      <c r="E34" s="32" t="str">
        <f t="shared" si="2"/>
        <v>212</v>
      </c>
      <c r="F34" s="32">
        <f t="shared" si="3"/>
        <v>1</v>
      </c>
      <c r="G34" s="1">
        <v>32</v>
      </c>
      <c r="H34" s="1">
        <v>2</v>
      </c>
    </row>
    <row r="35" spans="2:8">
      <c r="B35" s="28">
        <v>43498</v>
      </c>
      <c r="C35" s="1">
        <f t="shared" si="0"/>
        <v>2</v>
      </c>
      <c r="D35" s="1">
        <f t="shared" si="1"/>
        <v>2</v>
      </c>
      <c r="E35" s="32" t="str">
        <f t="shared" si="2"/>
        <v>222</v>
      </c>
      <c r="F35" s="32">
        <f t="shared" si="3"/>
        <v>1</v>
      </c>
      <c r="G35" s="1">
        <v>33</v>
      </c>
      <c r="H35" s="1">
        <v>2</v>
      </c>
    </row>
    <row r="36" spans="2:8">
      <c r="B36" s="28">
        <v>43499</v>
      </c>
      <c r="C36" s="1">
        <f t="shared" si="0"/>
        <v>2</v>
      </c>
      <c r="D36" s="1">
        <f t="shared" si="1"/>
        <v>3</v>
      </c>
      <c r="E36" s="32" t="str">
        <f t="shared" si="2"/>
        <v>232</v>
      </c>
      <c r="F36" s="32">
        <f t="shared" si="3"/>
        <v>1</v>
      </c>
      <c r="G36" s="1">
        <v>34</v>
      </c>
      <c r="H36" s="1">
        <v>2</v>
      </c>
    </row>
    <row r="37" spans="2:8">
      <c r="B37" s="28">
        <v>43500</v>
      </c>
      <c r="C37" s="1">
        <f t="shared" si="0"/>
        <v>2</v>
      </c>
      <c r="D37" s="1">
        <f t="shared" si="1"/>
        <v>4</v>
      </c>
      <c r="E37" s="32" t="str">
        <f t="shared" si="2"/>
        <v>242</v>
      </c>
      <c r="F37" s="32">
        <f t="shared" si="3"/>
        <v>1</v>
      </c>
      <c r="G37" s="1">
        <v>35</v>
      </c>
      <c r="H37" s="1">
        <v>2</v>
      </c>
    </row>
    <row r="38" spans="2:8">
      <c r="B38" s="28">
        <v>43501</v>
      </c>
      <c r="C38" s="1">
        <f t="shared" si="0"/>
        <v>2</v>
      </c>
      <c r="D38" s="1">
        <f t="shared" si="1"/>
        <v>5</v>
      </c>
      <c r="E38" s="32" t="str">
        <f t="shared" si="2"/>
        <v>252</v>
      </c>
      <c r="F38" s="32">
        <f t="shared" si="3"/>
        <v>1</v>
      </c>
      <c r="G38" s="1">
        <v>36</v>
      </c>
      <c r="H38" s="1">
        <v>2</v>
      </c>
    </row>
    <row r="39" spans="2:8">
      <c r="B39" s="28">
        <v>43502</v>
      </c>
      <c r="C39" s="1">
        <f t="shared" si="0"/>
        <v>2</v>
      </c>
      <c r="D39" s="1">
        <f t="shared" si="1"/>
        <v>6</v>
      </c>
      <c r="E39" s="32" t="str">
        <f t="shared" si="2"/>
        <v>262</v>
      </c>
      <c r="F39" s="32">
        <f t="shared" si="3"/>
        <v>1</v>
      </c>
      <c r="G39" s="1">
        <v>37</v>
      </c>
      <c r="H39" s="1">
        <v>2</v>
      </c>
    </row>
    <row r="40" spans="2:8">
      <c r="B40" s="28">
        <v>43503</v>
      </c>
      <c r="C40" s="1">
        <f t="shared" si="0"/>
        <v>2</v>
      </c>
      <c r="D40" s="1">
        <f t="shared" si="1"/>
        <v>7</v>
      </c>
      <c r="E40" s="32" t="str">
        <f t="shared" si="2"/>
        <v>272</v>
      </c>
      <c r="F40" s="32">
        <f t="shared" si="3"/>
        <v>1</v>
      </c>
      <c r="G40" s="1">
        <v>38</v>
      </c>
      <c r="H40" s="1">
        <v>2</v>
      </c>
    </row>
    <row r="41" spans="2:8">
      <c r="B41" s="28">
        <v>43504</v>
      </c>
      <c r="C41" s="1">
        <f t="shared" si="0"/>
        <v>2</v>
      </c>
      <c r="D41" s="1">
        <f t="shared" si="1"/>
        <v>8</v>
      </c>
      <c r="E41" s="32" t="str">
        <f t="shared" si="2"/>
        <v>282</v>
      </c>
      <c r="F41" s="32">
        <f t="shared" si="3"/>
        <v>1</v>
      </c>
      <c r="G41" s="1">
        <v>39</v>
      </c>
      <c r="H41" s="1">
        <v>2</v>
      </c>
    </row>
    <row r="42" spans="2:8">
      <c r="B42" s="28">
        <v>43505</v>
      </c>
      <c r="C42" s="1">
        <f t="shared" si="0"/>
        <v>2</v>
      </c>
      <c r="D42" s="1">
        <f t="shared" si="1"/>
        <v>9</v>
      </c>
      <c r="E42" s="32" t="str">
        <f t="shared" si="2"/>
        <v>292</v>
      </c>
      <c r="F42" s="32">
        <f t="shared" si="3"/>
        <v>1</v>
      </c>
      <c r="G42" s="1">
        <v>40</v>
      </c>
      <c r="H42" s="1">
        <v>2</v>
      </c>
    </row>
    <row r="43" spans="2:8">
      <c r="B43" s="28">
        <v>43506</v>
      </c>
      <c r="C43" s="1">
        <f t="shared" si="0"/>
        <v>2</v>
      </c>
      <c r="D43" s="1">
        <f t="shared" si="1"/>
        <v>10</v>
      </c>
      <c r="E43" s="32" t="str">
        <f t="shared" si="2"/>
        <v>2102</v>
      </c>
      <c r="F43" s="32">
        <f t="shared" si="3"/>
        <v>1</v>
      </c>
      <c r="G43" s="1">
        <v>41</v>
      </c>
      <c r="H43" s="1">
        <v>2</v>
      </c>
    </row>
    <row r="44" spans="2:8">
      <c r="B44" s="28">
        <v>43507</v>
      </c>
      <c r="C44" s="1">
        <f t="shared" si="0"/>
        <v>2</v>
      </c>
      <c r="D44" s="1">
        <f t="shared" si="1"/>
        <v>11</v>
      </c>
      <c r="E44" s="32" t="str">
        <f t="shared" si="2"/>
        <v>2112</v>
      </c>
      <c r="F44" s="32">
        <f t="shared" si="3"/>
        <v>1</v>
      </c>
      <c r="G44" s="1">
        <v>42</v>
      </c>
      <c r="H44" s="1">
        <v>2</v>
      </c>
    </row>
    <row r="45" spans="2:8">
      <c r="B45" s="28">
        <v>43508</v>
      </c>
      <c r="C45" s="1">
        <f t="shared" si="0"/>
        <v>2</v>
      </c>
      <c r="D45" s="1">
        <f t="shared" si="1"/>
        <v>12</v>
      </c>
      <c r="E45" s="32" t="str">
        <f t="shared" si="2"/>
        <v>2122</v>
      </c>
      <c r="F45" s="32">
        <f t="shared" si="3"/>
        <v>1</v>
      </c>
      <c r="G45" s="1">
        <v>43</v>
      </c>
      <c r="H45" s="1">
        <v>2</v>
      </c>
    </row>
    <row r="46" spans="2:8">
      <c r="B46" s="28">
        <v>43509</v>
      </c>
      <c r="C46" s="1">
        <f t="shared" si="0"/>
        <v>2</v>
      </c>
      <c r="D46" s="1">
        <f t="shared" si="1"/>
        <v>13</v>
      </c>
      <c r="E46" s="32" t="str">
        <f t="shared" si="2"/>
        <v>2132</v>
      </c>
      <c r="F46" s="32">
        <f t="shared" si="3"/>
        <v>1</v>
      </c>
      <c r="G46" s="1">
        <v>44</v>
      </c>
      <c r="H46" s="1">
        <v>2</v>
      </c>
    </row>
    <row r="47" spans="2:8">
      <c r="B47" s="28">
        <v>43510</v>
      </c>
      <c r="C47" s="1">
        <f t="shared" si="0"/>
        <v>2</v>
      </c>
      <c r="D47" s="1">
        <f t="shared" si="1"/>
        <v>14</v>
      </c>
      <c r="E47" s="32" t="str">
        <f t="shared" si="2"/>
        <v>2142</v>
      </c>
      <c r="F47" s="32">
        <f t="shared" si="3"/>
        <v>1</v>
      </c>
      <c r="G47" s="1">
        <v>45</v>
      </c>
      <c r="H47" s="1">
        <v>2</v>
      </c>
    </row>
    <row r="48" spans="2:8">
      <c r="B48" s="28">
        <v>43511</v>
      </c>
      <c r="C48" s="1">
        <f t="shared" si="0"/>
        <v>2</v>
      </c>
      <c r="D48" s="1">
        <f t="shared" si="1"/>
        <v>15</v>
      </c>
      <c r="E48" s="32" t="str">
        <f t="shared" si="2"/>
        <v>2152</v>
      </c>
      <c r="F48" s="32">
        <f t="shared" si="3"/>
        <v>1</v>
      </c>
      <c r="G48" s="1">
        <v>46</v>
      </c>
      <c r="H48" s="1">
        <v>2</v>
      </c>
    </row>
    <row r="49" spans="2:8">
      <c r="B49" s="28">
        <v>43512</v>
      </c>
      <c r="C49" s="1">
        <f t="shared" si="0"/>
        <v>2</v>
      </c>
      <c r="D49" s="1">
        <f t="shared" si="1"/>
        <v>16</v>
      </c>
      <c r="E49" s="32" t="str">
        <f t="shared" si="2"/>
        <v>2162</v>
      </c>
      <c r="F49" s="32">
        <f t="shared" si="3"/>
        <v>1</v>
      </c>
      <c r="G49" s="1">
        <v>47</v>
      </c>
      <c r="H49" s="1">
        <v>2</v>
      </c>
    </row>
    <row r="50" spans="2:8">
      <c r="B50" s="28">
        <v>43513</v>
      </c>
      <c r="C50" s="1">
        <f t="shared" si="0"/>
        <v>2</v>
      </c>
      <c r="D50" s="1">
        <f t="shared" si="1"/>
        <v>17</v>
      </c>
      <c r="E50" s="32" t="str">
        <f t="shared" si="2"/>
        <v>2172</v>
      </c>
      <c r="F50" s="32">
        <f t="shared" si="3"/>
        <v>1</v>
      </c>
      <c r="G50" s="1">
        <v>48</v>
      </c>
      <c r="H50" s="1">
        <v>2</v>
      </c>
    </row>
    <row r="51" spans="2:8">
      <c r="B51" s="28">
        <v>43514</v>
      </c>
      <c r="C51" s="1">
        <f t="shared" si="0"/>
        <v>2</v>
      </c>
      <c r="D51" s="1">
        <f t="shared" si="1"/>
        <v>18</v>
      </c>
      <c r="E51" s="32" t="str">
        <f t="shared" si="2"/>
        <v>2182</v>
      </c>
      <c r="F51" s="32">
        <f t="shared" si="3"/>
        <v>1</v>
      </c>
      <c r="G51" s="1">
        <v>49</v>
      </c>
      <c r="H51" s="1">
        <v>2</v>
      </c>
    </row>
    <row r="52" spans="2:8">
      <c r="B52" s="28">
        <v>43515</v>
      </c>
      <c r="C52" s="1">
        <f t="shared" si="0"/>
        <v>2</v>
      </c>
      <c r="D52" s="1">
        <f t="shared" si="1"/>
        <v>19</v>
      </c>
      <c r="E52" s="32" t="str">
        <f t="shared" si="2"/>
        <v>2192</v>
      </c>
      <c r="F52" s="32">
        <f t="shared" si="3"/>
        <v>1</v>
      </c>
      <c r="G52" s="1">
        <v>50</v>
      </c>
      <c r="H52" s="1">
        <v>2</v>
      </c>
    </row>
    <row r="53" spans="2:8">
      <c r="B53" s="28">
        <v>43516</v>
      </c>
      <c r="C53" s="1">
        <f t="shared" si="0"/>
        <v>2</v>
      </c>
      <c r="D53" s="1">
        <f t="shared" si="1"/>
        <v>20</v>
      </c>
      <c r="E53" s="32" t="str">
        <f t="shared" si="2"/>
        <v>2202</v>
      </c>
      <c r="F53" s="32">
        <f t="shared" si="3"/>
        <v>1</v>
      </c>
      <c r="G53" s="1">
        <v>51</v>
      </c>
      <c r="H53" s="1">
        <v>2</v>
      </c>
    </row>
    <row r="54" spans="2:8">
      <c r="B54" s="28">
        <v>43517</v>
      </c>
      <c r="C54" s="1">
        <f t="shared" si="0"/>
        <v>2</v>
      </c>
      <c r="D54" s="1">
        <f t="shared" si="1"/>
        <v>21</v>
      </c>
      <c r="E54" s="32" t="str">
        <f t="shared" si="2"/>
        <v>2212</v>
      </c>
      <c r="F54" s="32">
        <f t="shared" si="3"/>
        <v>1</v>
      </c>
      <c r="G54" s="1">
        <v>52</v>
      </c>
      <c r="H54" s="1">
        <v>3</v>
      </c>
    </row>
    <row r="55" spans="2:8">
      <c r="B55" s="28">
        <v>43518</v>
      </c>
      <c r="C55" s="1">
        <f t="shared" si="0"/>
        <v>2</v>
      </c>
      <c r="D55" s="1">
        <f t="shared" si="1"/>
        <v>22</v>
      </c>
      <c r="E55" s="32" t="str">
        <f t="shared" si="2"/>
        <v>2222</v>
      </c>
      <c r="F55" s="32">
        <f t="shared" si="3"/>
        <v>1</v>
      </c>
      <c r="G55" s="1">
        <v>53</v>
      </c>
      <c r="H55" s="1">
        <v>3</v>
      </c>
    </row>
    <row r="56" spans="2:8">
      <c r="B56" s="28">
        <v>43519</v>
      </c>
      <c r="C56" s="1">
        <f t="shared" si="0"/>
        <v>2</v>
      </c>
      <c r="D56" s="1">
        <f t="shared" si="1"/>
        <v>23</v>
      </c>
      <c r="E56" s="32" t="str">
        <f t="shared" si="2"/>
        <v>2232</v>
      </c>
      <c r="F56" s="32">
        <f t="shared" si="3"/>
        <v>1</v>
      </c>
      <c r="G56" s="1">
        <v>54</v>
      </c>
      <c r="H56" s="1">
        <v>3</v>
      </c>
    </row>
    <row r="57" spans="2:8">
      <c r="B57" s="28">
        <v>43520</v>
      </c>
      <c r="C57" s="1">
        <f t="shared" si="0"/>
        <v>2</v>
      </c>
      <c r="D57" s="1">
        <f t="shared" si="1"/>
        <v>24</v>
      </c>
      <c r="E57" s="32" t="str">
        <f t="shared" si="2"/>
        <v>2242</v>
      </c>
      <c r="F57" s="32">
        <f t="shared" si="3"/>
        <v>1</v>
      </c>
      <c r="G57" s="1">
        <v>55</v>
      </c>
      <c r="H57" s="1">
        <v>3</v>
      </c>
    </row>
    <row r="58" spans="2:8">
      <c r="B58" s="28">
        <v>43521</v>
      </c>
      <c r="C58" s="1">
        <f t="shared" si="0"/>
        <v>2</v>
      </c>
      <c r="D58" s="1">
        <f t="shared" si="1"/>
        <v>25</v>
      </c>
      <c r="E58" s="32" t="str">
        <f t="shared" si="2"/>
        <v>2252</v>
      </c>
      <c r="F58" s="32">
        <f t="shared" si="3"/>
        <v>1</v>
      </c>
      <c r="G58" s="1">
        <v>56</v>
      </c>
      <c r="H58" s="1">
        <v>3</v>
      </c>
    </row>
    <row r="59" spans="2:8">
      <c r="B59" s="28">
        <v>43522</v>
      </c>
      <c r="C59" s="1">
        <f t="shared" si="0"/>
        <v>2</v>
      </c>
      <c r="D59" s="1">
        <f t="shared" si="1"/>
        <v>26</v>
      </c>
      <c r="E59" s="32" t="str">
        <f t="shared" si="2"/>
        <v>2262</v>
      </c>
      <c r="F59" s="32">
        <f t="shared" si="3"/>
        <v>1</v>
      </c>
      <c r="G59" s="1">
        <v>57</v>
      </c>
      <c r="H59" s="1">
        <v>3</v>
      </c>
    </row>
    <row r="60" spans="2:8">
      <c r="B60" s="28">
        <v>43523</v>
      </c>
      <c r="C60" s="1">
        <f t="shared" si="0"/>
        <v>2</v>
      </c>
      <c r="D60" s="1">
        <f t="shared" si="1"/>
        <v>27</v>
      </c>
      <c r="E60" s="32" t="str">
        <f t="shared" si="2"/>
        <v>2272</v>
      </c>
      <c r="F60" s="32">
        <f t="shared" si="3"/>
        <v>1</v>
      </c>
      <c r="G60" s="1">
        <v>58</v>
      </c>
      <c r="H60" s="1">
        <v>3</v>
      </c>
    </row>
    <row r="61" spans="2:8">
      <c r="B61" s="28">
        <v>43524</v>
      </c>
      <c r="C61" s="1">
        <f t="shared" si="0"/>
        <v>2</v>
      </c>
      <c r="D61" s="1">
        <f t="shared" si="1"/>
        <v>28</v>
      </c>
      <c r="E61" s="32" t="str">
        <f t="shared" si="2"/>
        <v>2282</v>
      </c>
      <c r="F61" s="32">
        <f t="shared" si="3"/>
        <v>1</v>
      </c>
      <c r="G61" s="1">
        <v>59</v>
      </c>
      <c r="H61" s="1">
        <v>3</v>
      </c>
    </row>
    <row r="62" spans="2:8">
      <c r="B62" s="28" t="s">
        <v>33</v>
      </c>
      <c r="C62" s="1" t="e">
        <f t="shared" si="0"/>
        <v>#VALUE!</v>
      </c>
      <c r="D62" s="1" t="e">
        <f t="shared" si="1"/>
        <v>#VALUE!</v>
      </c>
      <c r="E62" s="32">
        <v>2292</v>
      </c>
      <c r="F62" s="32">
        <f t="shared" si="3"/>
        <v>1</v>
      </c>
      <c r="G62" s="1">
        <v>60</v>
      </c>
      <c r="H62" s="1">
        <v>3</v>
      </c>
    </row>
    <row r="63" spans="2:8">
      <c r="B63" s="28">
        <v>43525</v>
      </c>
      <c r="C63" s="1">
        <f t="shared" si="0"/>
        <v>3</v>
      </c>
      <c r="D63" s="1">
        <f t="shared" si="1"/>
        <v>1</v>
      </c>
      <c r="E63" s="32" t="str">
        <f t="shared" si="2"/>
        <v>313</v>
      </c>
      <c r="F63" s="32">
        <f t="shared" si="3"/>
        <v>1</v>
      </c>
      <c r="G63" s="1">
        <v>61</v>
      </c>
      <c r="H63" s="1">
        <v>3</v>
      </c>
    </row>
    <row r="64" spans="2:8">
      <c r="B64" s="28">
        <v>43526</v>
      </c>
      <c r="C64" s="1">
        <f t="shared" si="0"/>
        <v>3</v>
      </c>
      <c r="D64" s="1">
        <f t="shared" si="1"/>
        <v>2</v>
      </c>
      <c r="E64" s="32" t="str">
        <f t="shared" si="2"/>
        <v>323</v>
      </c>
      <c r="F64" s="32">
        <f t="shared" si="3"/>
        <v>1</v>
      </c>
      <c r="G64" s="1">
        <v>62</v>
      </c>
      <c r="H64" s="1">
        <v>3</v>
      </c>
    </row>
    <row r="65" spans="2:8">
      <c r="B65" s="28">
        <v>43527</v>
      </c>
      <c r="C65" s="1">
        <f t="shared" si="0"/>
        <v>3</v>
      </c>
      <c r="D65" s="1">
        <f t="shared" si="1"/>
        <v>3</v>
      </c>
      <c r="E65" s="32" t="str">
        <f t="shared" si="2"/>
        <v>333</v>
      </c>
      <c r="F65" s="32">
        <f t="shared" si="3"/>
        <v>1</v>
      </c>
      <c r="G65" s="1">
        <v>63</v>
      </c>
      <c r="H65" s="1">
        <v>3</v>
      </c>
    </row>
    <row r="66" spans="2:8">
      <c r="B66" s="28">
        <v>43528</v>
      </c>
      <c r="C66" s="1">
        <f t="shared" si="0"/>
        <v>3</v>
      </c>
      <c r="D66" s="1">
        <f t="shared" si="1"/>
        <v>4</v>
      </c>
      <c r="E66" s="32" t="str">
        <f t="shared" si="2"/>
        <v>343</v>
      </c>
      <c r="F66" s="32">
        <f t="shared" si="3"/>
        <v>1</v>
      </c>
      <c r="G66" s="1">
        <v>64</v>
      </c>
      <c r="H66" s="1">
        <v>3</v>
      </c>
    </row>
    <row r="67" spans="2:8">
      <c r="B67" s="28">
        <v>43529</v>
      </c>
      <c r="C67" s="1">
        <f t="shared" si="0"/>
        <v>3</v>
      </c>
      <c r="D67" s="1">
        <f t="shared" si="1"/>
        <v>5</v>
      </c>
      <c r="E67" s="32" t="str">
        <f t="shared" si="2"/>
        <v>353</v>
      </c>
      <c r="F67" s="32">
        <f t="shared" si="3"/>
        <v>1</v>
      </c>
      <c r="G67" s="1">
        <v>65</v>
      </c>
      <c r="H67" s="1">
        <v>3</v>
      </c>
    </row>
    <row r="68" spans="2:8">
      <c r="B68" s="28">
        <v>43530</v>
      </c>
      <c r="C68" s="1">
        <f t="shared" ref="C68:C131" si="4">MONTH(B68)</f>
        <v>3</v>
      </c>
      <c r="D68" s="1">
        <f t="shared" ref="D68:D131" si="5">DAY(B68)</f>
        <v>6</v>
      </c>
      <c r="E68" s="32" t="str">
        <f t="shared" ref="E68:E131" si="6">CONCATENATE(C68,D68,C68)</f>
        <v>363</v>
      </c>
      <c r="F68" s="32">
        <f t="shared" ref="F68:F131" si="7">COUNTIF($E$3:$E$368,E68)</f>
        <v>1</v>
      </c>
      <c r="G68" s="1">
        <v>66</v>
      </c>
      <c r="H68" s="1">
        <v>3</v>
      </c>
    </row>
    <row r="69" spans="2:8">
      <c r="B69" s="28">
        <v>43531</v>
      </c>
      <c r="C69" s="1">
        <f t="shared" si="4"/>
        <v>3</v>
      </c>
      <c r="D69" s="1">
        <f t="shared" si="5"/>
        <v>7</v>
      </c>
      <c r="E69" s="32" t="str">
        <f t="shared" si="6"/>
        <v>373</v>
      </c>
      <c r="F69" s="32">
        <f t="shared" si="7"/>
        <v>1</v>
      </c>
      <c r="G69" s="1">
        <v>67</v>
      </c>
      <c r="H69" s="1">
        <v>3</v>
      </c>
    </row>
    <row r="70" spans="2:8">
      <c r="B70" s="28">
        <v>43532</v>
      </c>
      <c r="C70" s="1">
        <f t="shared" si="4"/>
        <v>3</v>
      </c>
      <c r="D70" s="1">
        <f t="shared" si="5"/>
        <v>8</v>
      </c>
      <c r="E70" s="32" t="str">
        <f t="shared" si="6"/>
        <v>383</v>
      </c>
      <c r="F70" s="32">
        <f t="shared" si="7"/>
        <v>1</v>
      </c>
      <c r="G70" s="1">
        <v>68</v>
      </c>
      <c r="H70" s="1">
        <v>3</v>
      </c>
    </row>
    <row r="71" spans="2:8">
      <c r="B71" s="28">
        <v>43533</v>
      </c>
      <c r="C71" s="1">
        <f t="shared" si="4"/>
        <v>3</v>
      </c>
      <c r="D71" s="1">
        <f t="shared" si="5"/>
        <v>9</v>
      </c>
      <c r="E71" s="32" t="str">
        <f t="shared" si="6"/>
        <v>393</v>
      </c>
      <c r="F71" s="32">
        <f t="shared" si="7"/>
        <v>1</v>
      </c>
      <c r="G71" s="1">
        <v>69</v>
      </c>
      <c r="H71" s="1">
        <v>3</v>
      </c>
    </row>
    <row r="72" spans="2:8">
      <c r="B72" s="28">
        <v>43534</v>
      </c>
      <c r="C72" s="1">
        <f t="shared" si="4"/>
        <v>3</v>
      </c>
      <c r="D72" s="1">
        <f t="shared" si="5"/>
        <v>10</v>
      </c>
      <c r="E72" s="32" t="str">
        <f t="shared" si="6"/>
        <v>3103</v>
      </c>
      <c r="F72" s="32">
        <f t="shared" si="7"/>
        <v>1</v>
      </c>
      <c r="G72" s="1">
        <v>70</v>
      </c>
      <c r="H72" s="1">
        <v>3</v>
      </c>
    </row>
    <row r="73" spans="2:8">
      <c r="B73" s="28">
        <v>43535</v>
      </c>
      <c r="C73" s="1">
        <f t="shared" si="4"/>
        <v>3</v>
      </c>
      <c r="D73" s="1">
        <f t="shared" si="5"/>
        <v>11</v>
      </c>
      <c r="E73" s="32" t="str">
        <f t="shared" si="6"/>
        <v>3113</v>
      </c>
      <c r="F73" s="32">
        <f t="shared" si="7"/>
        <v>1</v>
      </c>
      <c r="G73" s="1">
        <v>71</v>
      </c>
      <c r="H73" s="1">
        <v>3</v>
      </c>
    </row>
    <row r="74" spans="2:8">
      <c r="B74" s="28">
        <v>43536</v>
      </c>
      <c r="C74" s="1">
        <f t="shared" si="4"/>
        <v>3</v>
      </c>
      <c r="D74" s="1">
        <f t="shared" si="5"/>
        <v>12</v>
      </c>
      <c r="E74" s="32" t="str">
        <f t="shared" si="6"/>
        <v>3123</v>
      </c>
      <c r="F74" s="32">
        <f t="shared" si="7"/>
        <v>1</v>
      </c>
      <c r="G74" s="1">
        <v>72</v>
      </c>
      <c r="H74" s="1">
        <v>3</v>
      </c>
    </row>
    <row r="75" spans="2:8">
      <c r="B75" s="28">
        <v>43537</v>
      </c>
      <c r="C75" s="1">
        <f t="shared" si="4"/>
        <v>3</v>
      </c>
      <c r="D75" s="1">
        <f t="shared" si="5"/>
        <v>13</v>
      </c>
      <c r="E75" s="32" t="str">
        <f t="shared" si="6"/>
        <v>3133</v>
      </c>
      <c r="F75" s="32">
        <f t="shared" si="7"/>
        <v>1</v>
      </c>
      <c r="G75" s="1">
        <v>73</v>
      </c>
      <c r="H75" s="1">
        <v>3</v>
      </c>
    </row>
    <row r="76" spans="2:8">
      <c r="B76" s="28">
        <v>43538</v>
      </c>
      <c r="C76" s="1">
        <f t="shared" si="4"/>
        <v>3</v>
      </c>
      <c r="D76" s="1">
        <f t="shared" si="5"/>
        <v>14</v>
      </c>
      <c r="E76" s="32" t="str">
        <f t="shared" si="6"/>
        <v>3143</v>
      </c>
      <c r="F76" s="32">
        <f t="shared" si="7"/>
        <v>1</v>
      </c>
      <c r="G76" s="1">
        <v>74</v>
      </c>
      <c r="H76" s="1">
        <v>3</v>
      </c>
    </row>
    <row r="77" spans="2:8">
      <c r="B77" s="28">
        <v>43539</v>
      </c>
      <c r="C77" s="1">
        <f t="shared" si="4"/>
        <v>3</v>
      </c>
      <c r="D77" s="1">
        <f t="shared" si="5"/>
        <v>15</v>
      </c>
      <c r="E77" s="32" t="str">
        <f t="shared" si="6"/>
        <v>3153</v>
      </c>
      <c r="F77" s="32">
        <f t="shared" si="7"/>
        <v>1</v>
      </c>
      <c r="G77" s="1">
        <v>75</v>
      </c>
      <c r="H77" s="1">
        <v>3</v>
      </c>
    </row>
    <row r="78" spans="2:8">
      <c r="B78" s="28">
        <v>43540</v>
      </c>
      <c r="C78" s="1">
        <f t="shared" si="4"/>
        <v>3</v>
      </c>
      <c r="D78" s="1">
        <f t="shared" si="5"/>
        <v>16</v>
      </c>
      <c r="E78" s="32" t="str">
        <f t="shared" si="6"/>
        <v>3163</v>
      </c>
      <c r="F78" s="32">
        <f t="shared" si="7"/>
        <v>1</v>
      </c>
      <c r="G78" s="1">
        <v>76</v>
      </c>
      <c r="H78" s="1">
        <v>3</v>
      </c>
    </row>
    <row r="79" spans="2:8">
      <c r="B79" s="28">
        <v>43541</v>
      </c>
      <c r="C79" s="1">
        <f t="shared" si="4"/>
        <v>3</v>
      </c>
      <c r="D79" s="1">
        <f t="shared" si="5"/>
        <v>17</v>
      </c>
      <c r="E79" s="32" t="str">
        <f t="shared" si="6"/>
        <v>3173</v>
      </c>
      <c r="F79" s="32">
        <f t="shared" si="7"/>
        <v>1</v>
      </c>
      <c r="G79" s="1">
        <v>77</v>
      </c>
      <c r="H79" s="1">
        <v>3</v>
      </c>
    </row>
    <row r="80" spans="2:8">
      <c r="B80" s="28">
        <v>43542</v>
      </c>
      <c r="C80" s="1">
        <f t="shared" si="4"/>
        <v>3</v>
      </c>
      <c r="D80" s="1">
        <f t="shared" si="5"/>
        <v>18</v>
      </c>
      <c r="E80" s="32" t="str">
        <f t="shared" si="6"/>
        <v>3183</v>
      </c>
      <c r="F80" s="32">
        <f t="shared" si="7"/>
        <v>1</v>
      </c>
      <c r="G80" s="1">
        <v>78</v>
      </c>
      <c r="H80" s="1">
        <v>3</v>
      </c>
    </row>
    <row r="81" spans="2:8">
      <c r="B81" s="28">
        <v>43543</v>
      </c>
      <c r="C81" s="1">
        <f t="shared" si="4"/>
        <v>3</v>
      </c>
      <c r="D81" s="1">
        <f t="shared" si="5"/>
        <v>19</v>
      </c>
      <c r="E81" s="32" t="str">
        <f t="shared" si="6"/>
        <v>3193</v>
      </c>
      <c r="F81" s="32">
        <f t="shared" si="7"/>
        <v>1</v>
      </c>
      <c r="G81" s="1">
        <v>79</v>
      </c>
      <c r="H81" s="1">
        <v>3</v>
      </c>
    </row>
    <row r="82" spans="2:8">
      <c r="B82" s="28">
        <v>43544</v>
      </c>
      <c r="C82" s="1">
        <f t="shared" si="4"/>
        <v>3</v>
      </c>
      <c r="D82" s="1">
        <f t="shared" si="5"/>
        <v>20</v>
      </c>
      <c r="E82" s="32" t="str">
        <f t="shared" si="6"/>
        <v>3203</v>
      </c>
      <c r="F82" s="32">
        <f t="shared" si="7"/>
        <v>1</v>
      </c>
      <c r="G82" s="1">
        <v>80</v>
      </c>
      <c r="H82" s="1">
        <v>3</v>
      </c>
    </row>
    <row r="83" spans="2:8">
      <c r="B83" s="28">
        <v>43545</v>
      </c>
      <c r="C83" s="1">
        <f t="shared" si="4"/>
        <v>3</v>
      </c>
      <c r="D83" s="1">
        <f t="shared" si="5"/>
        <v>21</v>
      </c>
      <c r="E83" s="32" t="str">
        <f t="shared" si="6"/>
        <v>3213</v>
      </c>
      <c r="F83" s="32">
        <f t="shared" si="7"/>
        <v>1</v>
      </c>
      <c r="G83" s="1">
        <v>81</v>
      </c>
      <c r="H83" s="1">
        <v>4</v>
      </c>
    </row>
    <row r="84" spans="2:8">
      <c r="B84" s="28">
        <v>43546</v>
      </c>
      <c r="C84" s="1">
        <f t="shared" si="4"/>
        <v>3</v>
      </c>
      <c r="D84" s="1">
        <f t="shared" si="5"/>
        <v>22</v>
      </c>
      <c r="E84" s="32" t="str">
        <f t="shared" si="6"/>
        <v>3223</v>
      </c>
      <c r="F84" s="32">
        <f t="shared" si="7"/>
        <v>1</v>
      </c>
      <c r="G84" s="1">
        <v>82</v>
      </c>
      <c r="H84" s="1">
        <v>4</v>
      </c>
    </row>
    <row r="85" spans="2:8">
      <c r="B85" s="28">
        <v>43547</v>
      </c>
      <c r="C85" s="1">
        <f t="shared" si="4"/>
        <v>3</v>
      </c>
      <c r="D85" s="1">
        <f t="shared" si="5"/>
        <v>23</v>
      </c>
      <c r="E85" s="32" t="str">
        <f t="shared" si="6"/>
        <v>3233</v>
      </c>
      <c r="F85" s="32">
        <f t="shared" si="7"/>
        <v>1</v>
      </c>
      <c r="G85" s="1">
        <v>83</v>
      </c>
      <c r="H85" s="1">
        <v>4</v>
      </c>
    </row>
    <row r="86" spans="2:8">
      <c r="B86" s="28">
        <v>43548</v>
      </c>
      <c r="C86" s="1">
        <f t="shared" si="4"/>
        <v>3</v>
      </c>
      <c r="D86" s="1">
        <f t="shared" si="5"/>
        <v>24</v>
      </c>
      <c r="E86" s="32" t="str">
        <f t="shared" si="6"/>
        <v>3243</v>
      </c>
      <c r="F86" s="32">
        <f t="shared" si="7"/>
        <v>1</v>
      </c>
      <c r="G86" s="1">
        <v>84</v>
      </c>
      <c r="H86" s="1">
        <v>4</v>
      </c>
    </row>
    <row r="87" spans="2:8">
      <c r="B87" s="28">
        <v>43549</v>
      </c>
      <c r="C87" s="1">
        <f t="shared" si="4"/>
        <v>3</v>
      </c>
      <c r="D87" s="1">
        <f t="shared" si="5"/>
        <v>25</v>
      </c>
      <c r="E87" s="32" t="str">
        <f t="shared" si="6"/>
        <v>3253</v>
      </c>
      <c r="F87" s="32">
        <f t="shared" si="7"/>
        <v>1</v>
      </c>
      <c r="G87" s="1">
        <v>85</v>
      </c>
      <c r="H87" s="1">
        <v>4</v>
      </c>
    </row>
    <row r="88" spans="2:8">
      <c r="B88" s="28">
        <v>43550</v>
      </c>
      <c r="C88" s="1">
        <f t="shared" si="4"/>
        <v>3</v>
      </c>
      <c r="D88" s="1">
        <f t="shared" si="5"/>
        <v>26</v>
      </c>
      <c r="E88" s="32" t="str">
        <f t="shared" si="6"/>
        <v>3263</v>
      </c>
      <c r="F88" s="32">
        <f t="shared" si="7"/>
        <v>1</v>
      </c>
      <c r="G88" s="1">
        <v>86</v>
      </c>
      <c r="H88" s="1">
        <v>4</v>
      </c>
    </row>
    <row r="89" spans="2:8">
      <c r="B89" s="28">
        <v>43551</v>
      </c>
      <c r="C89" s="1">
        <f t="shared" si="4"/>
        <v>3</v>
      </c>
      <c r="D89" s="1">
        <f t="shared" si="5"/>
        <v>27</v>
      </c>
      <c r="E89" s="32" t="str">
        <f t="shared" si="6"/>
        <v>3273</v>
      </c>
      <c r="F89" s="32">
        <f t="shared" si="7"/>
        <v>1</v>
      </c>
      <c r="G89" s="1">
        <v>87</v>
      </c>
      <c r="H89" s="1">
        <v>4</v>
      </c>
    </row>
    <row r="90" spans="2:8">
      <c r="B90" s="28">
        <v>43552</v>
      </c>
      <c r="C90" s="1">
        <f t="shared" si="4"/>
        <v>3</v>
      </c>
      <c r="D90" s="1">
        <f t="shared" si="5"/>
        <v>28</v>
      </c>
      <c r="E90" s="32" t="str">
        <f t="shared" si="6"/>
        <v>3283</v>
      </c>
      <c r="F90" s="32">
        <f t="shared" si="7"/>
        <v>1</v>
      </c>
      <c r="G90" s="1">
        <v>88</v>
      </c>
      <c r="H90" s="1">
        <v>4</v>
      </c>
    </row>
    <row r="91" spans="2:8">
      <c r="B91" s="28">
        <v>43553</v>
      </c>
      <c r="C91" s="1">
        <f t="shared" si="4"/>
        <v>3</v>
      </c>
      <c r="D91" s="1">
        <f t="shared" si="5"/>
        <v>29</v>
      </c>
      <c r="E91" s="32" t="str">
        <f t="shared" si="6"/>
        <v>3293</v>
      </c>
      <c r="F91" s="32">
        <f t="shared" si="7"/>
        <v>1</v>
      </c>
      <c r="G91" s="1">
        <v>89</v>
      </c>
      <c r="H91" s="1">
        <v>4</v>
      </c>
    </row>
    <row r="92" spans="2:8">
      <c r="B92" s="28">
        <v>43554</v>
      </c>
      <c r="C92" s="1">
        <f t="shared" si="4"/>
        <v>3</v>
      </c>
      <c r="D92" s="1">
        <f t="shared" si="5"/>
        <v>30</v>
      </c>
      <c r="E92" s="32" t="str">
        <f t="shared" si="6"/>
        <v>3303</v>
      </c>
      <c r="F92" s="32">
        <f t="shared" si="7"/>
        <v>1</v>
      </c>
      <c r="G92" s="1">
        <v>90</v>
      </c>
      <c r="H92" s="1">
        <v>4</v>
      </c>
    </row>
    <row r="93" spans="2:8">
      <c r="B93" s="28">
        <v>43555</v>
      </c>
      <c r="C93" s="1">
        <f t="shared" si="4"/>
        <v>3</v>
      </c>
      <c r="D93" s="1">
        <f t="shared" si="5"/>
        <v>31</v>
      </c>
      <c r="E93" s="32" t="str">
        <f t="shared" si="6"/>
        <v>3313</v>
      </c>
      <c r="F93" s="32">
        <f t="shared" si="7"/>
        <v>1</v>
      </c>
      <c r="G93" s="1">
        <v>91</v>
      </c>
      <c r="H93" s="1">
        <v>4</v>
      </c>
    </row>
    <row r="94" spans="2:8">
      <c r="B94" s="28">
        <v>43556</v>
      </c>
      <c r="C94" s="1">
        <f t="shared" si="4"/>
        <v>4</v>
      </c>
      <c r="D94" s="1">
        <f t="shared" si="5"/>
        <v>1</v>
      </c>
      <c r="E94" s="32" t="str">
        <f t="shared" si="6"/>
        <v>414</v>
      </c>
      <c r="F94" s="32">
        <f t="shared" si="7"/>
        <v>1</v>
      </c>
      <c r="G94" s="1">
        <v>92</v>
      </c>
      <c r="H94" s="1">
        <v>4</v>
      </c>
    </row>
    <row r="95" spans="2:8">
      <c r="B95" s="28">
        <v>43557</v>
      </c>
      <c r="C95" s="1">
        <f t="shared" si="4"/>
        <v>4</v>
      </c>
      <c r="D95" s="1">
        <f t="shared" si="5"/>
        <v>2</v>
      </c>
      <c r="E95" s="32" t="str">
        <f t="shared" si="6"/>
        <v>424</v>
      </c>
      <c r="F95" s="32">
        <f t="shared" si="7"/>
        <v>1</v>
      </c>
      <c r="G95" s="1">
        <v>93</v>
      </c>
      <c r="H95" s="1">
        <v>4</v>
      </c>
    </row>
    <row r="96" spans="2:8">
      <c r="B96" s="28">
        <v>43558</v>
      </c>
      <c r="C96" s="1">
        <f t="shared" si="4"/>
        <v>4</v>
      </c>
      <c r="D96" s="1">
        <f t="shared" si="5"/>
        <v>3</v>
      </c>
      <c r="E96" s="32" t="str">
        <f t="shared" si="6"/>
        <v>434</v>
      </c>
      <c r="F96" s="32">
        <f t="shared" si="7"/>
        <v>1</v>
      </c>
      <c r="G96" s="1">
        <v>94</v>
      </c>
      <c r="H96" s="1">
        <v>4</v>
      </c>
    </row>
    <row r="97" spans="2:8">
      <c r="B97" s="28">
        <v>43559</v>
      </c>
      <c r="C97" s="1">
        <f t="shared" si="4"/>
        <v>4</v>
      </c>
      <c r="D97" s="1">
        <f t="shared" si="5"/>
        <v>4</v>
      </c>
      <c r="E97" s="32" t="str">
        <f t="shared" si="6"/>
        <v>444</v>
      </c>
      <c r="F97" s="32">
        <f t="shared" si="7"/>
        <v>1</v>
      </c>
      <c r="G97" s="1">
        <v>95</v>
      </c>
      <c r="H97" s="1">
        <v>4</v>
      </c>
    </row>
    <row r="98" spans="2:8">
      <c r="B98" s="28">
        <v>43560</v>
      </c>
      <c r="C98" s="1">
        <f t="shared" si="4"/>
        <v>4</v>
      </c>
      <c r="D98" s="1">
        <f t="shared" si="5"/>
        <v>5</v>
      </c>
      <c r="E98" s="32" t="str">
        <f t="shared" si="6"/>
        <v>454</v>
      </c>
      <c r="F98" s="32">
        <f t="shared" si="7"/>
        <v>1</v>
      </c>
      <c r="G98" s="1">
        <v>96</v>
      </c>
      <c r="H98" s="1">
        <v>4</v>
      </c>
    </row>
    <row r="99" spans="2:8">
      <c r="B99" s="28">
        <v>43561</v>
      </c>
      <c r="C99" s="1">
        <f t="shared" si="4"/>
        <v>4</v>
      </c>
      <c r="D99" s="1">
        <f t="shared" si="5"/>
        <v>6</v>
      </c>
      <c r="E99" s="32" t="str">
        <f t="shared" si="6"/>
        <v>464</v>
      </c>
      <c r="F99" s="32">
        <f t="shared" si="7"/>
        <v>1</v>
      </c>
      <c r="G99" s="1">
        <v>97</v>
      </c>
      <c r="H99" s="1">
        <v>4</v>
      </c>
    </row>
    <row r="100" spans="2:8">
      <c r="B100" s="28">
        <v>43562</v>
      </c>
      <c r="C100" s="1">
        <f t="shared" si="4"/>
        <v>4</v>
      </c>
      <c r="D100" s="1">
        <f t="shared" si="5"/>
        <v>7</v>
      </c>
      <c r="E100" s="32" t="str">
        <f t="shared" si="6"/>
        <v>474</v>
      </c>
      <c r="F100" s="32">
        <f t="shared" si="7"/>
        <v>1</v>
      </c>
      <c r="G100" s="1">
        <v>98</v>
      </c>
      <c r="H100" s="1">
        <v>4</v>
      </c>
    </row>
    <row r="101" spans="2:8">
      <c r="B101" s="28">
        <v>43563</v>
      </c>
      <c r="C101" s="1">
        <f t="shared" si="4"/>
        <v>4</v>
      </c>
      <c r="D101" s="1">
        <f t="shared" si="5"/>
        <v>8</v>
      </c>
      <c r="E101" s="32" t="str">
        <f t="shared" si="6"/>
        <v>484</v>
      </c>
      <c r="F101" s="32">
        <f t="shared" si="7"/>
        <v>1</v>
      </c>
      <c r="G101" s="1">
        <v>99</v>
      </c>
      <c r="H101" s="1">
        <v>4</v>
      </c>
    </row>
    <row r="102" spans="2:8">
      <c r="B102" s="28">
        <v>43564</v>
      </c>
      <c r="C102" s="1">
        <f t="shared" si="4"/>
        <v>4</v>
      </c>
      <c r="D102" s="1">
        <f t="shared" si="5"/>
        <v>9</v>
      </c>
      <c r="E102" s="32" t="str">
        <f t="shared" si="6"/>
        <v>494</v>
      </c>
      <c r="F102" s="32">
        <f t="shared" si="7"/>
        <v>1</v>
      </c>
      <c r="G102" s="1">
        <v>100</v>
      </c>
      <c r="H102" s="1">
        <v>4</v>
      </c>
    </row>
    <row r="103" spans="2:8">
      <c r="B103" s="28">
        <v>43565</v>
      </c>
      <c r="C103" s="1">
        <f t="shared" si="4"/>
        <v>4</v>
      </c>
      <c r="D103" s="1">
        <f t="shared" si="5"/>
        <v>10</v>
      </c>
      <c r="E103" s="32" t="str">
        <f t="shared" si="6"/>
        <v>4104</v>
      </c>
      <c r="F103" s="32">
        <f t="shared" si="7"/>
        <v>1</v>
      </c>
      <c r="G103" s="1">
        <v>101</v>
      </c>
      <c r="H103" s="1">
        <v>4</v>
      </c>
    </row>
    <row r="104" spans="2:8">
      <c r="B104" s="28">
        <v>43566</v>
      </c>
      <c r="C104" s="1">
        <f t="shared" si="4"/>
        <v>4</v>
      </c>
      <c r="D104" s="1">
        <f t="shared" si="5"/>
        <v>11</v>
      </c>
      <c r="E104" s="32" t="str">
        <f t="shared" si="6"/>
        <v>4114</v>
      </c>
      <c r="F104" s="32">
        <f t="shared" si="7"/>
        <v>1</v>
      </c>
      <c r="G104" s="1">
        <v>102</v>
      </c>
      <c r="H104" s="1">
        <v>4</v>
      </c>
    </row>
    <row r="105" spans="2:8">
      <c r="B105" s="28">
        <v>43567</v>
      </c>
      <c r="C105" s="1">
        <f t="shared" si="4"/>
        <v>4</v>
      </c>
      <c r="D105" s="1">
        <f t="shared" si="5"/>
        <v>12</v>
      </c>
      <c r="E105" s="32" t="str">
        <f t="shared" si="6"/>
        <v>4124</v>
      </c>
      <c r="F105" s="32">
        <f t="shared" si="7"/>
        <v>1</v>
      </c>
      <c r="G105" s="1">
        <v>103</v>
      </c>
      <c r="H105" s="1">
        <v>4</v>
      </c>
    </row>
    <row r="106" spans="2:8">
      <c r="B106" s="28">
        <v>43568</v>
      </c>
      <c r="C106" s="1">
        <f t="shared" si="4"/>
        <v>4</v>
      </c>
      <c r="D106" s="1">
        <f t="shared" si="5"/>
        <v>13</v>
      </c>
      <c r="E106" s="32" t="str">
        <f t="shared" si="6"/>
        <v>4134</v>
      </c>
      <c r="F106" s="32">
        <f t="shared" si="7"/>
        <v>1</v>
      </c>
      <c r="G106" s="1">
        <v>104</v>
      </c>
      <c r="H106" s="1">
        <v>4</v>
      </c>
    </row>
    <row r="107" spans="2:8">
      <c r="B107" s="28">
        <v>43569</v>
      </c>
      <c r="C107" s="1">
        <f t="shared" si="4"/>
        <v>4</v>
      </c>
      <c r="D107" s="1">
        <f t="shared" si="5"/>
        <v>14</v>
      </c>
      <c r="E107" s="32" t="str">
        <f t="shared" si="6"/>
        <v>4144</v>
      </c>
      <c r="F107" s="32">
        <f t="shared" si="7"/>
        <v>1</v>
      </c>
      <c r="G107" s="1">
        <v>105</v>
      </c>
      <c r="H107" s="1">
        <v>4</v>
      </c>
    </row>
    <row r="108" spans="2:8">
      <c r="B108" s="28">
        <v>43570</v>
      </c>
      <c r="C108" s="1">
        <f t="shared" si="4"/>
        <v>4</v>
      </c>
      <c r="D108" s="1">
        <f t="shared" si="5"/>
        <v>15</v>
      </c>
      <c r="E108" s="32" t="str">
        <f t="shared" si="6"/>
        <v>4154</v>
      </c>
      <c r="F108" s="32">
        <f t="shared" si="7"/>
        <v>1</v>
      </c>
      <c r="G108" s="1">
        <v>106</v>
      </c>
      <c r="H108" s="1">
        <v>4</v>
      </c>
    </row>
    <row r="109" spans="2:8">
      <c r="B109" s="28">
        <v>43571</v>
      </c>
      <c r="C109" s="1">
        <f t="shared" si="4"/>
        <v>4</v>
      </c>
      <c r="D109" s="1">
        <f t="shared" si="5"/>
        <v>16</v>
      </c>
      <c r="E109" s="32" t="str">
        <f t="shared" si="6"/>
        <v>4164</v>
      </c>
      <c r="F109" s="32">
        <f t="shared" si="7"/>
        <v>1</v>
      </c>
      <c r="G109" s="1">
        <v>107</v>
      </c>
      <c r="H109" s="1">
        <v>4</v>
      </c>
    </row>
    <row r="110" spans="2:8">
      <c r="B110" s="28">
        <v>43572</v>
      </c>
      <c r="C110" s="1">
        <f t="shared" si="4"/>
        <v>4</v>
      </c>
      <c r="D110" s="1">
        <f t="shared" si="5"/>
        <v>17</v>
      </c>
      <c r="E110" s="32" t="str">
        <f t="shared" si="6"/>
        <v>4174</v>
      </c>
      <c r="F110" s="32">
        <f t="shared" si="7"/>
        <v>1</v>
      </c>
      <c r="G110" s="1">
        <v>108</v>
      </c>
      <c r="H110" s="1">
        <v>4</v>
      </c>
    </row>
    <row r="111" spans="2:8">
      <c r="B111" s="28">
        <v>43573</v>
      </c>
      <c r="C111" s="1">
        <f t="shared" si="4"/>
        <v>4</v>
      </c>
      <c r="D111" s="1">
        <f t="shared" si="5"/>
        <v>18</v>
      </c>
      <c r="E111" s="32" t="str">
        <f t="shared" si="6"/>
        <v>4184</v>
      </c>
      <c r="F111" s="32">
        <f t="shared" si="7"/>
        <v>1</v>
      </c>
      <c r="G111" s="1">
        <v>109</v>
      </c>
      <c r="H111" s="1">
        <v>4</v>
      </c>
    </row>
    <row r="112" spans="2:8">
      <c r="B112" s="28">
        <v>43574</v>
      </c>
      <c r="C112" s="1">
        <f t="shared" si="4"/>
        <v>4</v>
      </c>
      <c r="D112" s="1">
        <f t="shared" si="5"/>
        <v>19</v>
      </c>
      <c r="E112" s="32" t="str">
        <f t="shared" si="6"/>
        <v>4194</v>
      </c>
      <c r="F112" s="32">
        <f t="shared" si="7"/>
        <v>1</v>
      </c>
      <c r="G112" s="1">
        <v>110</v>
      </c>
      <c r="H112" s="1">
        <v>4</v>
      </c>
    </row>
    <row r="113" spans="2:8">
      <c r="B113" s="28">
        <v>43575</v>
      </c>
      <c r="C113" s="1">
        <f t="shared" si="4"/>
        <v>4</v>
      </c>
      <c r="D113" s="1">
        <f t="shared" si="5"/>
        <v>20</v>
      </c>
      <c r="E113" s="32" t="str">
        <f t="shared" si="6"/>
        <v>4204</v>
      </c>
      <c r="F113" s="32">
        <f t="shared" si="7"/>
        <v>1</v>
      </c>
      <c r="G113" s="1">
        <v>111</v>
      </c>
      <c r="H113" s="1">
        <v>4</v>
      </c>
    </row>
    <row r="114" spans="2:8">
      <c r="B114" s="28">
        <v>43576</v>
      </c>
      <c r="C114" s="1">
        <f t="shared" si="4"/>
        <v>4</v>
      </c>
      <c r="D114" s="1">
        <f t="shared" si="5"/>
        <v>21</v>
      </c>
      <c r="E114" s="32" t="str">
        <f t="shared" si="6"/>
        <v>4214</v>
      </c>
      <c r="F114" s="32">
        <f t="shared" si="7"/>
        <v>1</v>
      </c>
      <c r="G114" s="1">
        <v>112</v>
      </c>
      <c r="H114" s="1">
        <v>5</v>
      </c>
    </row>
    <row r="115" spans="2:8">
      <c r="B115" s="28">
        <v>43577</v>
      </c>
      <c r="C115" s="1">
        <f t="shared" si="4"/>
        <v>4</v>
      </c>
      <c r="D115" s="1">
        <f t="shared" si="5"/>
        <v>22</v>
      </c>
      <c r="E115" s="32" t="str">
        <f t="shared" si="6"/>
        <v>4224</v>
      </c>
      <c r="F115" s="32">
        <f t="shared" si="7"/>
        <v>1</v>
      </c>
      <c r="G115" s="1">
        <v>113</v>
      </c>
      <c r="H115" s="1">
        <v>5</v>
      </c>
    </row>
    <row r="116" spans="2:8">
      <c r="B116" s="28">
        <v>43578</v>
      </c>
      <c r="C116" s="1">
        <f t="shared" si="4"/>
        <v>4</v>
      </c>
      <c r="D116" s="1">
        <f t="shared" si="5"/>
        <v>23</v>
      </c>
      <c r="E116" s="32" t="str">
        <f t="shared" si="6"/>
        <v>4234</v>
      </c>
      <c r="F116" s="32">
        <f t="shared" si="7"/>
        <v>1</v>
      </c>
      <c r="G116" s="1">
        <v>114</v>
      </c>
      <c r="H116" s="1">
        <v>5</v>
      </c>
    </row>
    <row r="117" spans="2:8">
      <c r="B117" s="28">
        <v>43579</v>
      </c>
      <c r="C117" s="1">
        <f t="shared" si="4"/>
        <v>4</v>
      </c>
      <c r="D117" s="1">
        <f t="shared" si="5"/>
        <v>24</v>
      </c>
      <c r="E117" s="32" t="str">
        <f t="shared" si="6"/>
        <v>4244</v>
      </c>
      <c r="F117" s="32">
        <f t="shared" si="7"/>
        <v>1</v>
      </c>
      <c r="G117" s="1">
        <v>115</v>
      </c>
      <c r="H117" s="1">
        <v>5</v>
      </c>
    </row>
    <row r="118" spans="2:8">
      <c r="B118" s="28">
        <v>43580</v>
      </c>
      <c r="C118" s="1">
        <f t="shared" si="4"/>
        <v>4</v>
      </c>
      <c r="D118" s="1">
        <f t="shared" si="5"/>
        <v>25</v>
      </c>
      <c r="E118" s="32" t="str">
        <f t="shared" si="6"/>
        <v>4254</v>
      </c>
      <c r="F118" s="32">
        <f t="shared" si="7"/>
        <v>1</v>
      </c>
      <c r="G118" s="1">
        <v>116</v>
      </c>
      <c r="H118" s="1">
        <v>5</v>
      </c>
    </row>
    <row r="119" spans="2:8">
      <c r="B119" s="28">
        <v>43581</v>
      </c>
      <c r="C119" s="1">
        <f t="shared" si="4"/>
        <v>4</v>
      </c>
      <c r="D119" s="1">
        <f t="shared" si="5"/>
        <v>26</v>
      </c>
      <c r="E119" s="32" t="str">
        <f t="shared" si="6"/>
        <v>4264</v>
      </c>
      <c r="F119" s="32">
        <f t="shared" si="7"/>
        <v>1</v>
      </c>
      <c r="G119" s="1">
        <v>117</v>
      </c>
      <c r="H119" s="1">
        <v>5</v>
      </c>
    </row>
    <row r="120" spans="2:8">
      <c r="B120" s="28">
        <v>43582</v>
      </c>
      <c r="C120" s="1">
        <f t="shared" si="4"/>
        <v>4</v>
      </c>
      <c r="D120" s="1">
        <f t="shared" si="5"/>
        <v>27</v>
      </c>
      <c r="E120" s="32" t="str">
        <f t="shared" si="6"/>
        <v>4274</v>
      </c>
      <c r="F120" s="32">
        <f t="shared" si="7"/>
        <v>1</v>
      </c>
      <c r="G120" s="1">
        <v>118</v>
      </c>
      <c r="H120" s="1">
        <v>5</v>
      </c>
    </row>
    <row r="121" spans="2:8">
      <c r="B121" s="28">
        <v>43583</v>
      </c>
      <c r="C121" s="1">
        <f t="shared" si="4"/>
        <v>4</v>
      </c>
      <c r="D121" s="1">
        <f t="shared" si="5"/>
        <v>28</v>
      </c>
      <c r="E121" s="32" t="str">
        <f t="shared" si="6"/>
        <v>4284</v>
      </c>
      <c r="F121" s="32">
        <f t="shared" si="7"/>
        <v>1</v>
      </c>
      <c r="G121" s="1">
        <v>119</v>
      </c>
      <c r="H121" s="1">
        <v>5</v>
      </c>
    </row>
    <row r="122" spans="2:8">
      <c r="B122" s="28">
        <v>43584</v>
      </c>
      <c r="C122" s="1">
        <f t="shared" si="4"/>
        <v>4</v>
      </c>
      <c r="D122" s="1">
        <f t="shared" si="5"/>
        <v>29</v>
      </c>
      <c r="E122" s="32" t="str">
        <f t="shared" si="6"/>
        <v>4294</v>
      </c>
      <c r="F122" s="32">
        <f t="shared" si="7"/>
        <v>1</v>
      </c>
      <c r="G122" s="1">
        <v>120</v>
      </c>
      <c r="H122" s="1">
        <v>5</v>
      </c>
    </row>
    <row r="123" spans="2:8">
      <c r="B123" s="28">
        <v>43585</v>
      </c>
      <c r="C123" s="1">
        <f t="shared" si="4"/>
        <v>4</v>
      </c>
      <c r="D123" s="1">
        <f t="shared" si="5"/>
        <v>30</v>
      </c>
      <c r="E123" s="32" t="str">
        <f t="shared" si="6"/>
        <v>4304</v>
      </c>
      <c r="F123" s="32">
        <f t="shared" si="7"/>
        <v>1</v>
      </c>
      <c r="G123" s="1">
        <v>121</v>
      </c>
      <c r="H123" s="1">
        <v>5</v>
      </c>
    </row>
    <row r="124" spans="2:8">
      <c r="B124" s="28">
        <v>43586</v>
      </c>
      <c r="C124" s="1">
        <f t="shared" si="4"/>
        <v>5</v>
      </c>
      <c r="D124" s="1">
        <f t="shared" si="5"/>
        <v>1</v>
      </c>
      <c r="E124" s="32" t="str">
        <f t="shared" si="6"/>
        <v>515</v>
      </c>
      <c r="F124" s="32">
        <f t="shared" si="7"/>
        <v>1</v>
      </c>
      <c r="G124" s="1">
        <v>122</v>
      </c>
      <c r="H124" s="1">
        <v>5</v>
      </c>
    </row>
    <row r="125" spans="2:8">
      <c r="B125" s="28">
        <v>43587</v>
      </c>
      <c r="C125" s="1">
        <f t="shared" si="4"/>
        <v>5</v>
      </c>
      <c r="D125" s="1">
        <f t="shared" si="5"/>
        <v>2</v>
      </c>
      <c r="E125" s="32" t="str">
        <f t="shared" si="6"/>
        <v>525</v>
      </c>
      <c r="F125" s="32">
        <f t="shared" si="7"/>
        <v>1</v>
      </c>
      <c r="G125" s="1">
        <v>123</v>
      </c>
      <c r="H125" s="1">
        <v>5</v>
      </c>
    </row>
    <row r="126" spans="2:8">
      <c r="B126" s="28">
        <v>43588</v>
      </c>
      <c r="C126" s="1">
        <f t="shared" si="4"/>
        <v>5</v>
      </c>
      <c r="D126" s="1">
        <f t="shared" si="5"/>
        <v>3</v>
      </c>
      <c r="E126" s="32" t="str">
        <f t="shared" si="6"/>
        <v>535</v>
      </c>
      <c r="F126" s="32">
        <f t="shared" si="7"/>
        <v>1</v>
      </c>
      <c r="G126" s="1">
        <v>124</v>
      </c>
      <c r="H126" s="1">
        <v>5</v>
      </c>
    </row>
    <row r="127" spans="2:8">
      <c r="B127" s="28">
        <v>43589</v>
      </c>
      <c r="C127" s="1">
        <f t="shared" si="4"/>
        <v>5</v>
      </c>
      <c r="D127" s="1">
        <f t="shared" si="5"/>
        <v>4</v>
      </c>
      <c r="E127" s="32" t="str">
        <f t="shared" si="6"/>
        <v>545</v>
      </c>
      <c r="F127" s="32">
        <f t="shared" si="7"/>
        <v>1</v>
      </c>
      <c r="G127" s="1">
        <v>125</v>
      </c>
      <c r="H127" s="1">
        <v>5</v>
      </c>
    </row>
    <row r="128" spans="2:8">
      <c r="B128" s="28">
        <v>43590</v>
      </c>
      <c r="C128" s="1">
        <f t="shared" si="4"/>
        <v>5</v>
      </c>
      <c r="D128" s="1">
        <f t="shared" si="5"/>
        <v>5</v>
      </c>
      <c r="E128" s="32" t="str">
        <f t="shared" si="6"/>
        <v>555</v>
      </c>
      <c r="F128" s="32">
        <f t="shared" si="7"/>
        <v>1</v>
      </c>
      <c r="G128" s="1">
        <v>126</v>
      </c>
      <c r="H128" s="1">
        <v>5</v>
      </c>
    </row>
    <row r="129" spans="2:8">
      <c r="B129" s="28">
        <v>43591</v>
      </c>
      <c r="C129" s="1">
        <f t="shared" si="4"/>
        <v>5</v>
      </c>
      <c r="D129" s="1">
        <f t="shared" si="5"/>
        <v>6</v>
      </c>
      <c r="E129" s="32" t="str">
        <f t="shared" si="6"/>
        <v>565</v>
      </c>
      <c r="F129" s="32">
        <f t="shared" si="7"/>
        <v>1</v>
      </c>
      <c r="G129" s="1">
        <v>127</v>
      </c>
      <c r="H129" s="1">
        <v>5</v>
      </c>
    </row>
    <row r="130" spans="2:8">
      <c r="B130" s="28">
        <v>43592</v>
      </c>
      <c r="C130" s="1">
        <f t="shared" si="4"/>
        <v>5</v>
      </c>
      <c r="D130" s="1">
        <f t="shared" si="5"/>
        <v>7</v>
      </c>
      <c r="E130" s="32" t="str">
        <f t="shared" si="6"/>
        <v>575</v>
      </c>
      <c r="F130" s="32">
        <f t="shared" si="7"/>
        <v>1</v>
      </c>
      <c r="G130" s="1">
        <v>128</v>
      </c>
      <c r="H130" s="1">
        <v>5</v>
      </c>
    </row>
    <row r="131" spans="2:8">
      <c r="B131" s="28">
        <v>43593</v>
      </c>
      <c r="C131" s="1">
        <f t="shared" si="4"/>
        <v>5</v>
      </c>
      <c r="D131" s="1">
        <f t="shared" si="5"/>
        <v>8</v>
      </c>
      <c r="E131" s="32" t="str">
        <f t="shared" si="6"/>
        <v>585</v>
      </c>
      <c r="F131" s="32">
        <f t="shared" si="7"/>
        <v>1</v>
      </c>
      <c r="G131" s="1">
        <v>129</v>
      </c>
      <c r="H131" s="1">
        <v>5</v>
      </c>
    </row>
    <row r="132" spans="2:8">
      <c r="B132" s="28">
        <v>43594</v>
      </c>
      <c r="C132" s="1">
        <f t="shared" ref="C132:C195" si="8">MONTH(B132)</f>
        <v>5</v>
      </c>
      <c r="D132" s="1">
        <f t="shared" ref="D132:D195" si="9">DAY(B132)</f>
        <v>9</v>
      </c>
      <c r="E132" s="32" t="str">
        <f t="shared" ref="E132:E195" si="10">CONCATENATE(C132,D132,C132)</f>
        <v>595</v>
      </c>
      <c r="F132" s="32">
        <f t="shared" ref="F132:F195" si="11">COUNTIF($E$3:$E$368,E132)</f>
        <v>1</v>
      </c>
      <c r="G132" s="1">
        <v>130</v>
      </c>
      <c r="H132" s="1">
        <v>5</v>
      </c>
    </row>
    <row r="133" spans="2:8">
      <c r="B133" s="28">
        <v>43595</v>
      </c>
      <c r="C133" s="1">
        <f t="shared" si="8"/>
        <v>5</v>
      </c>
      <c r="D133" s="1">
        <f t="shared" si="9"/>
        <v>10</v>
      </c>
      <c r="E133" s="32" t="str">
        <f t="shared" si="10"/>
        <v>5105</v>
      </c>
      <c r="F133" s="32">
        <f t="shared" si="11"/>
        <v>1</v>
      </c>
      <c r="G133" s="1">
        <v>131</v>
      </c>
      <c r="H133" s="1">
        <v>5</v>
      </c>
    </row>
    <row r="134" spans="2:8">
      <c r="B134" s="28">
        <v>43596</v>
      </c>
      <c r="C134" s="1">
        <f t="shared" si="8"/>
        <v>5</v>
      </c>
      <c r="D134" s="1">
        <f t="shared" si="9"/>
        <v>11</v>
      </c>
      <c r="E134" s="32" t="str">
        <f t="shared" si="10"/>
        <v>5115</v>
      </c>
      <c r="F134" s="32">
        <f t="shared" si="11"/>
        <v>1</v>
      </c>
      <c r="G134" s="1">
        <v>132</v>
      </c>
      <c r="H134" s="1">
        <v>5</v>
      </c>
    </row>
    <row r="135" spans="2:8">
      <c r="B135" s="28">
        <v>43597</v>
      </c>
      <c r="C135" s="1">
        <f t="shared" si="8"/>
        <v>5</v>
      </c>
      <c r="D135" s="1">
        <f t="shared" si="9"/>
        <v>12</v>
      </c>
      <c r="E135" s="32" t="str">
        <f t="shared" si="10"/>
        <v>5125</v>
      </c>
      <c r="F135" s="32">
        <f t="shared" si="11"/>
        <v>1</v>
      </c>
      <c r="G135" s="1">
        <v>133</v>
      </c>
      <c r="H135" s="1">
        <v>5</v>
      </c>
    </row>
    <row r="136" spans="2:8">
      <c r="B136" s="28">
        <v>43598</v>
      </c>
      <c r="C136" s="1">
        <f t="shared" si="8"/>
        <v>5</v>
      </c>
      <c r="D136" s="1">
        <f t="shared" si="9"/>
        <v>13</v>
      </c>
      <c r="E136" s="32" t="str">
        <f t="shared" si="10"/>
        <v>5135</v>
      </c>
      <c r="F136" s="32">
        <f t="shared" si="11"/>
        <v>1</v>
      </c>
      <c r="G136" s="1">
        <v>134</v>
      </c>
      <c r="H136" s="1">
        <v>5</v>
      </c>
    </row>
    <row r="137" spans="2:8">
      <c r="B137" s="28">
        <v>43599</v>
      </c>
      <c r="C137" s="1">
        <f t="shared" si="8"/>
        <v>5</v>
      </c>
      <c r="D137" s="1">
        <f t="shared" si="9"/>
        <v>14</v>
      </c>
      <c r="E137" s="32" t="str">
        <f t="shared" si="10"/>
        <v>5145</v>
      </c>
      <c r="F137" s="32">
        <f t="shared" si="11"/>
        <v>1</v>
      </c>
      <c r="G137" s="1">
        <v>135</v>
      </c>
      <c r="H137" s="1">
        <v>5</v>
      </c>
    </row>
    <row r="138" spans="2:8">
      <c r="B138" s="28">
        <v>43600</v>
      </c>
      <c r="C138" s="1">
        <f t="shared" si="8"/>
        <v>5</v>
      </c>
      <c r="D138" s="1">
        <f t="shared" si="9"/>
        <v>15</v>
      </c>
      <c r="E138" s="32" t="str">
        <f t="shared" si="10"/>
        <v>5155</v>
      </c>
      <c r="F138" s="32">
        <f t="shared" si="11"/>
        <v>1</v>
      </c>
      <c r="G138" s="1">
        <v>136</v>
      </c>
      <c r="H138" s="1">
        <v>5</v>
      </c>
    </row>
    <row r="139" spans="2:8">
      <c r="B139" s="28">
        <v>43601</v>
      </c>
      <c r="C139" s="1">
        <f t="shared" si="8"/>
        <v>5</v>
      </c>
      <c r="D139" s="1">
        <f t="shared" si="9"/>
        <v>16</v>
      </c>
      <c r="E139" s="32" t="str">
        <f t="shared" si="10"/>
        <v>5165</v>
      </c>
      <c r="F139" s="32">
        <f t="shared" si="11"/>
        <v>1</v>
      </c>
      <c r="G139" s="1">
        <v>137</v>
      </c>
      <c r="H139" s="1">
        <v>5</v>
      </c>
    </row>
    <row r="140" spans="2:8">
      <c r="B140" s="28">
        <v>43602</v>
      </c>
      <c r="C140" s="1">
        <f t="shared" si="8"/>
        <v>5</v>
      </c>
      <c r="D140" s="1">
        <f t="shared" si="9"/>
        <v>17</v>
      </c>
      <c r="E140" s="32" t="str">
        <f t="shared" si="10"/>
        <v>5175</v>
      </c>
      <c r="F140" s="32">
        <f t="shared" si="11"/>
        <v>1</v>
      </c>
      <c r="G140" s="1">
        <v>138</v>
      </c>
      <c r="H140" s="1">
        <v>5</v>
      </c>
    </row>
    <row r="141" spans="2:8">
      <c r="B141" s="28">
        <v>43603</v>
      </c>
      <c r="C141" s="1">
        <f t="shared" si="8"/>
        <v>5</v>
      </c>
      <c r="D141" s="1">
        <f t="shared" si="9"/>
        <v>18</v>
      </c>
      <c r="E141" s="32" t="str">
        <f t="shared" si="10"/>
        <v>5185</v>
      </c>
      <c r="F141" s="32">
        <f t="shared" si="11"/>
        <v>1</v>
      </c>
      <c r="G141" s="1">
        <v>139</v>
      </c>
      <c r="H141" s="1">
        <v>5</v>
      </c>
    </row>
    <row r="142" spans="2:8">
      <c r="B142" s="28">
        <v>43604</v>
      </c>
      <c r="C142" s="1">
        <f t="shared" si="8"/>
        <v>5</v>
      </c>
      <c r="D142" s="1">
        <f t="shared" si="9"/>
        <v>19</v>
      </c>
      <c r="E142" s="32" t="str">
        <f t="shared" si="10"/>
        <v>5195</v>
      </c>
      <c r="F142" s="32">
        <f t="shared" si="11"/>
        <v>1</v>
      </c>
      <c r="G142" s="1">
        <v>140</v>
      </c>
      <c r="H142" s="1">
        <v>5</v>
      </c>
    </row>
    <row r="143" spans="2:8">
      <c r="B143" s="28">
        <v>43605</v>
      </c>
      <c r="C143" s="1">
        <f t="shared" si="8"/>
        <v>5</v>
      </c>
      <c r="D143" s="1">
        <f t="shared" si="9"/>
        <v>20</v>
      </c>
      <c r="E143" s="32" t="str">
        <f t="shared" si="10"/>
        <v>5205</v>
      </c>
      <c r="F143" s="32">
        <f t="shared" si="11"/>
        <v>1</v>
      </c>
      <c r="G143" s="1">
        <v>141</v>
      </c>
      <c r="H143" s="1">
        <v>5</v>
      </c>
    </row>
    <row r="144" spans="2:8">
      <c r="B144" s="28">
        <v>43606</v>
      </c>
      <c r="C144" s="1">
        <f t="shared" si="8"/>
        <v>5</v>
      </c>
      <c r="D144" s="1">
        <f t="shared" si="9"/>
        <v>21</v>
      </c>
      <c r="E144" s="32" t="str">
        <f t="shared" si="10"/>
        <v>5215</v>
      </c>
      <c r="F144" s="32">
        <f t="shared" si="11"/>
        <v>1</v>
      </c>
      <c r="G144" s="1">
        <v>142</v>
      </c>
      <c r="H144" s="1">
        <v>6</v>
      </c>
    </row>
    <row r="145" spans="2:8">
      <c r="B145" s="28">
        <v>43607</v>
      </c>
      <c r="C145" s="1">
        <f t="shared" si="8"/>
        <v>5</v>
      </c>
      <c r="D145" s="1">
        <f t="shared" si="9"/>
        <v>22</v>
      </c>
      <c r="E145" s="32" t="str">
        <f t="shared" si="10"/>
        <v>5225</v>
      </c>
      <c r="F145" s="32">
        <f t="shared" si="11"/>
        <v>1</v>
      </c>
      <c r="G145" s="1">
        <v>143</v>
      </c>
      <c r="H145" s="1">
        <v>6</v>
      </c>
    </row>
    <row r="146" spans="2:8">
      <c r="B146" s="28">
        <v>43608</v>
      </c>
      <c r="C146" s="1">
        <f t="shared" si="8"/>
        <v>5</v>
      </c>
      <c r="D146" s="1">
        <f t="shared" si="9"/>
        <v>23</v>
      </c>
      <c r="E146" s="32" t="str">
        <f t="shared" si="10"/>
        <v>5235</v>
      </c>
      <c r="F146" s="32">
        <f t="shared" si="11"/>
        <v>1</v>
      </c>
      <c r="G146" s="1">
        <v>144</v>
      </c>
      <c r="H146" s="1">
        <v>6</v>
      </c>
    </row>
    <row r="147" spans="2:8">
      <c r="B147" s="28">
        <v>43609</v>
      </c>
      <c r="C147" s="1">
        <f t="shared" si="8"/>
        <v>5</v>
      </c>
      <c r="D147" s="1">
        <f t="shared" si="9"/>
        <v>24</v>
      </c>
      <c r="E147" s="32" t="str">
        <f t="shared" si="10"/>
        <v>5245</v>
      </c>
      <c r="F147" s="32">
        <f t="shared" si="11"/>
        <v>1</v>
      </c>
      <c r="G147" s="1">
        <v>145</v>
      </c>
      <c r="H147" s="1">
        <v>6</v>
      </c>
    </row>
    <row r="148" spans="2:8">
      <c r="B148" s="28">
        <v>43610</v>
      </c>
      <c r="C148" s="1">
        <f t="shared" si="8"/>
        <v>5</v>
      </c>
      <c r="D148" s="1">
        <f t="shared" si="9"/>
        <v>25</v>
      </c>
      <c r="E148" s="32" t="str">
        <f t="shared" si="10"/>
        <v>5255</v>
      </c>
      <c r="F148" s="32">
        <f t="shared" si="11"/>
        <v>1</v>
      </c>
      <c r="G148" s="1">
        <v>146</v>
      </c>
      <c r="H148" s="1">
        <v>6</v>
      </c>
    </row>
    <row r="149" spans="2:8">
      <c r="B149" s="28">
        <v>43611</v>
      </c>
      <c r="C149" s="1">
        <f t="shared" si="8"/>
        <v>5</v>
      </c>
      <c r="D149" s="1">
        <f t="shared" si="9"/>
        <v>26</v>
      </c>
      <c r="E149" s="32" t="str">
        <f t="shared" si="10"/>
        <v>5265</v>
      </c>
      <c r="F149" s="32">
        <f t="shared" si="11"/>
        <v>1</v>
      </c>
      <c r="G149" s="1">
        <v>147</v>
      </c>
      <c r="H149" s="1">
        <v>6</v>
      </c>
    </row>
    <row r="150" spans="2:8">
      <c r="B150" s="28">
        <v>43612</v>
      </c>
      <c r="C150" s="1">
        <f t="shared" si="8"/>
        <v>5</v>
      </c>
      <c r="D150" s="1">
        <f t="shared" si="9"/>
        <v>27</v>
      </c>
      <c r="E150" s="32" t="str">
        <f t="shared" si="10"/>
        <v>5275</v>
      </c>
      <c r="F150" s="32">
        <f t="shared" si="11"/>
        <v>1</v>
      </c>
      <c r="G150" s="1">
        <v>148</v>
      </c>
      <c r="H150" s="1">
        <v>6</v>
      </c>
    </row>
    <row r="151" spans="2:8">
      <c r="B151" s="28">
        <v>43613</v>
      </c>
      <c r="C151" s="1">
        <f t="shared" si="8"/>
        <v>5</v>
      </c>
      <c r="D151" s="1">
        <f t="shared" si="9"/>
        <v>28</v>
      </c>
      <c r="E151" s="32" t="str">
        <f t="shared" si="10"/>
        <v>5285</v>
      </c>
      <c r="F151" s="32">
        <f t="shared" si="11"/>
        <v>1</v>
      </c>
      <c r="G151" s="1">
        <v>149</v>
      </c>
      <c r="H151" s="1">
        <v>6</v>
      </c>
    </row>
    <row r="152" spans="2:8">
      <c r="B152" s="28">
        <v>43614</v>
      </c>
      <c r="C152" s="1">
        <f t="shared" si="8"/>
        <v>5</v>
      </c>
      <c r="D152" s="1">
        <f t="shared" si="9"/>
        <v>29</v>
      </c>
      <c r="E152" s="32" t="str">
        <f t="shared" si="10"/>
        <v>5295</v>
      </c>
      <c r="F152" s="32">
        <f t="shared" si="11"/>
        <v>1</v>
      </c>
      <c r="G152" s="1">
        <v>150</v>
      </c>
      <c r="H152" s="1">
        <v>6</v>
      </c>
    </row>
    <row r="153" spans="2:8">
      <c r="B153" s="28">
        <v>43615</v>
      </c>
      <c r="C153" s="1">
        <f t="shared" si="8"/>
        <v>5</v>
      </c>
      <c r="D153" s="1">
        <f t="shared" si="9"/>
        <v>30</v>
      </c>
      <c r="E153" s="32" t="str">
        <f t="shared" si="10"/>
        <v>5305</v>
      </c>
      <c r="F153" s="32">
        <f t="shared" si="11"/>
        <v>1</v>
      </c>
      <c r="G153" s="1">
        <v>151</v>
      </c>
      <c r="H153" s="1">
        <v>6</v>
      </c>
    </row>
    <row r="154" spans="2:8">
      <c r="B154" s="28">
        <v>43616</v>
      </c>
      <c r="C154" s="1">
        <f t="shared" si="8"/>
        <v>5</v>
      </c>
      <c r="D154" s="1">
        <f t="shared" si="9"/>
        <v>31</v>
      </c>
      <c r="E154" s="32" t="str">
        <f t="shared" si="10"/>
        <v>5315</v>
      </c>
      <c r="F154" s="32">
        <f t="shared" si="11"/>
        <v>1</v>
      </c>
      <c r="G154" s="1">
        <v>152</v>
      </c>
      <c r="H154" s="1">
        <v>6</v>
      </c>
    </row>
    <row r="155" spans="2:8">
      <c r="B155" s="28">
        <v>43617</v>
      </c>
      <c r="C155" s="1">
        <f t="shared" si="8"/>
        <v>6</v>
      </c>
      <c r="D155" s="1">
        <f t="shared" si="9"/>
        <v>1</v>
      </c>
      <c r="E155" s="32" t="str">
        <f t="shared" si="10"/>
        <v>616</v>
      </c>
      <c r="F155" s="32">
        <f t="shared" si="11"/>
        <v>1</v>
      </c>
      <c r="G155" s="1">
        <v>153</v>
      </c>
      <c r="H155" s="1">
        <v>6</v>
      </c>
    </row>
    <row r="156" spans="2:8">
      <c r="B156" s="28">
        <v>43618</v>
      </c>
      <c r="C156" s="1">
        <f t="shared" si="8"/>
        <v>6</v>
      </c>
      <c r="D156" s="1">
        <f t="shared" si="9"/>
        <v>2</v>
      </c>
      <c r="E156" s="32" t="str">
        <f t="shared" si="10"/>
        <v>626</v>
      </c>
      <c r="F156" s="32">
        <f t="shared" si="11"/>
        <v>1</v>
      </c>
      <c r="G156" s="1">
        <v>154</v>
      </c>
      <c r="H156" s="1">
        <v>6</v>
      </c>
    </row>
    <row r="157" spans="2:8">
      <c r="B157" s="28">
        <v>43619</v>
      </c>
      <c r="C157" s="1">
        <f t="shared" si="8"/>
        <v>6</v>
      </c>
      <c r="D157" s="1">
        <f t="shared" si="9"/>
        <v>3</v>
      </c>
      <c r="E157" s="32" t="str">
        <f t="shared" si="10"/>
        <v>636</v>
      </c>
      <c r="F157" s="32">
        <f t="shared" si="11"/>
        <v>1</v>
      </c>
      <c r="G157" s="1">
        <v>155</v>
      </c>
      <c r="H157" s="1">
        <v>6</v>
      </c>
    </row>
    <row r="158" spans="2:8">
      <c r="B158" s="28">
        <v>43620</v>
      </c>
      <c r="C158" s="1">
        <f t="shared" si="8"/>
        <v>6</v>
      </c>
      <c r="D158" s="1">
        <f t="shared" si="9"/>
        <v>4</v>
      </c>
      <c r="E158" s="32" t="str">
        <f t="shared" si="10"/>
        <v>646</v>
      </c>
      <c r="F158" s="32">
        <f t="shared" si="11"/>
        <v>1</v>
      </c>
      <c r="G158" s="1">
        <v>156</v>
      </c>
      <c r="H158" s="1">
        <v>6</v>
      </c>
    </row>
    <row r="159" spans="2:8">
      <c r="B159" s="28">
        <v>43621</v>
      </c>
      <c r="C159" s="1">
        <f t="shared" si="8"/>
        <v>6</v>
      </c>
      <c r="D159" s="1">
        <f t="shared" si="9"/>
        <v>5</v>
      </c>
      <c r="E159" s="32" t="str">
        <f t="shared" si="10"/>
        <v>656</v>
      </c>
      <c r="F159" s="32">
        <f t="shared" si="11"/>
        <v>1</v>
      </c>
      <c r="G159" s="1">
        <v>157</v>
      </c>
      <c r="H159" s="1">
        <v>6</v>
      </c>
    </row>
    <row r="160" spans="2:8">
      <c r="B160" s="28">
        <v>43622</v>
      </c>
      <c r="C160" s="1">
        <f t="shared" si="8"/>
        <v>6</v>
      </c>
      <c r="D160" s="1">
        <f t="shared" si="9"/>
        <v>6</v>
      </c>
      <c r="E160" s="32" t="str">
        <f t="shared" si="10"/>
        <v>666</v>
      </c>
      <c r="F160" s="32">
        <f t="shared" si="11"/>
        <v>1</v>
      </c>
      <c r="G160" s="1">
        <v>158</v>
      </c>
      <c r="H160" s="1">
        <v>6</v>
      </c>
    </row>
    <row r="161" spans="2:8">
      <c r="B161" s="28">
        <v>43623</v>
      </c>
      <c r="C161" s="1">
        <f t="shared" si="8"/>
        <v>6</v>
      </c>
      <c r="D161" s="1">
        <f t="shared" si="9"/>
        <v>7</v>
      </c>
      <c r="E161" s="32" t="str">
        <f t="shared" si="10"/>
        <v>676</v>
      </c>
      <c r="F161" s="32">
        <f t="shared" si="11"/>
        <v>1</v>
      </c>
      <c r="G161" s="1">
        <v>159</v>
      </c>
      <c r="H161" s="1">
        <v>6</v>
      </c>
    </row>
    <row r="162" spans="2:8">
      <c r="B162" s="28">
        <v>43624</v>
      </c>
      <c r="C162" s="1">
        <f t="shared" si="8"/>
        <v>6</v>
      </c>
      <c r="D162" s="1">
        <f t="shared" si="9"/>
        <v>8</v>
      </c>
      <c r="E162" s="32" t="str">
        <f t="shared" si="10"/>
        <v>686</v>
      </c>
      <c r="F162" s="32">
        <f t="shared" si="11"/>
        <v>1</v>
      </c>
      <c r="G162" s="1">
        <v>160</v>
      </c>
      <c r="H162" s="1">
        <v>6</v>
      </c>
    </row>
    <row r="163" spans="2:8">
      <c r="B163" s="28">
        <v>43625</v>
      </c>
      <c r="C163" s="1">
        <f t="shared" si="8"/>
        <v>6</v>
      </c>
      <c r="D163" s="1">
        <f t="shared" si="9"/>
        <v>9</v>
      </c>
      <c r="E163" s="32" t="str">
        <f t="shared" si="10"/>
        <v>696</v>
      </c>
      <c r="F163" s="32">
        <f t="shared" si="11"/>
        <v>1</v>
      </c>
      <c r="G163" s="1">
        <v>161</v>
      </c>
      <c r="H163" s="1">
        <v>6</v>
      </c>
    </row>
    <row r="164" spans="2:8">
      <c r="B164" s="28">
        <v>43626</v>
      </c>
      <c r="C164" s="1">
        <f t="shared" si="8"/>
        <v>6</v>
      </c>
      <c r="D164" s="1">
        <f t="shared" si="9"/>
        <v>10</v>
      </c>
      <c r="E164" s="32" t="str">
        <f t="shared" si="10"/>
        <v>6106</v>
      </c>
      <c r="F164" s="32">
        <f t="shared" si="11"/>
        <v>1</v>
      </c>
      <c r="G164" s="1">
        <v>162</v>
      </c>
      <c r="H164" s="1">
        <v>6</v>
      </c>
    </row>
    <row r="165" spans="2:8">
      <c r="B165" s="28">
        <v>43627</v>
      </c>
      <c r="C165" s="1">
        <f t="shared" si="8"/>
        <v>6</v>
      </c>
      <c r="D165" s="1">
        <f t="shared" si="9"/>
        <v>11</v>
      </c>
      <c r="E165" s="32" t="str">
        <f t="shared" si="10"/>
        <v>6116</v>
      </c>
      <c r="F165" s="32">
        <f t="shared" si="11"/>
        <v>1</v>
      </c>
      <c r="G165" s="1">
        <v>163</v>
      </c>
      <c r="H165" s="1">
        <v>6</v>
      </c>
    </row>
    <row r="166" spans="2:8">
      <c r="B166" s="28">
        <v>43628</v>
      </c>
      <c r="C166" s="1">
        <f t="shared" si="8"/>
        <v>6</v>
      </c>
      <c r="D166" s="1">
        <f t="shared" si="9"/>
        <v>12</v>
      </c>
      <c r="E166" s="32" t="str">
        <f t="shared" si="10"/>
        <v>6126</v>
      </c>
      <c r="F166" s="32">
        <f t="shared" si="11"/>
        <v>1</v>
      </c>
      <c r="G166" s="1">
        <v>164</v>
      </c>
      <c r="H166" s="1">
        <v>6</v>
      </c>
    </row>
    <row r="167" spans="2:8">
      <c r="B167" s="28">
        <v>43629</v>
      </c>
      <c r="C167" s="1">
        <f t="shared" si="8"/>
        <v>6</v>
      </c>
      <c r="D167" s="1">
        <f t="shared" si="9"/>
        <v>13</v>
      </c>
      <c r="E167" s="32" t="str">
        <f t="shared" si="10"/>
        <v>6136</v>
      </c>
      <c r="F167" s="32">
        <f t="shared" si="11"/>
        <v>1</v>
      </c>
      <c r="G167" s="1">
        <v>165</v>
      </c>
      <c r="H167" s="1">
        <v>6</v>
      </c>
    </row>
    <row r="168" spans="2:8">
      <c r="B168" s="28">
        <v>43630</v>
      </c>
      <c r="C168" s="1">
        <f t="shared" si="8"/>
        <v>6</v>
      </c>
      <c r="D168" s="1">
        <f t="shared" si="9"/>
        <v>14</v>
      </c>
      <c r="E168" s="32" t="str">
        <f t="shared" si="10"/>
        <v>6146</v>
      </c>
      <c r="F168" s="32">
        <f t="shared" si="11"/>
        <v>1</v>
      </c>
      <c r="G168" s="1">
        <v>166</v>
      </c>
      <c r="H168" s="1">
        <v>6</v>
      </c>
    </row>
    <row r="169" spans="2:8">
      <c r="B169" s="28">
        <v>43631</v>
      </c>
      <c r="C169" s="1">
        <f t="shared" si="8"/>
        <v>6</v>
      </c>
      <c r="D169" s="1">
        <f t="shared" si="9"/>
        <v>15</v>
      </c>
      <c r="E169" s="32" t="str">
        <f t="shared" si="10"/>
        <v>6156</v>
      </c>
      <c r="F169" s="32">
        <f t="shared" si="11"/>
        <v>1</v>
      </c>
      <c r="G169" s="1">
        <v>167</v>
      </c>
      <c r="H169" s="1">
        <v>6</v>
      </c>
    </row>
    <row r="170" spans="2:8">
      <c r="B170" s="28">
        <v>43632</v>
      </c>
      <c r="C170" s="1">
        <f t="shared" si="8"/>
        <v>6</v>
      </c>
      <c r="D170" s="1">
        <f t="shared" si="9"/>
        <v>16</v>
      </c>
      <c r="E170" s="32" t="str">
        <f t="shared" si="10"/>
        <v>6166</v>
      </c>
      <c r="F170" s="32">
        <f t="shared" si="11"/>
        <v>1</v>
      </c>
      <c r="G170" s="1">
        <v>168</v>
      </c>
      <c r="H170" s="1">
        <v>6</v>
      </c>
    </row>
    <row r="171" spans="2:8">
      <c r="B171" s="28">
        <v>43633</v>
      </c>
      <c r="C171" s="1">
        <f t="shared" si="8"/>
        <v>6</v>
      </c>
      <c r="D171" s="1">
        <f t="shared" si="9"/>
        <v>17</v>
      </c>
      <c r="E171" s="32" t="str">
        <f t="shared" si="10"/>
        <v>6176</v>
      </c>
      <c r="F171" s="32">
        <f t="shared" si="11"/>
        <v>1</v>
      </c>
      <c r="G171" s="1">
        <v>169</v>
      </c>
      <c r="H171" s="1">
        <v>6</v>
      </c>
    </row>
    <row r="172" spans="2:8">
      <c r="B172" s="28">
        <v>43634</v>
      </c>
      <c r="C172" s="1">
        <f t="shared" si="8"/>
        <v>6</v>
      </c>
      <c r="D172" s="1">
        <f t="shared" si="9"/>
        <v>18</v>
      </c>
      <c r="E172" s="32" t="str">
        <f t="shared" si="10"/>
        <v>6186</v>
      </c>
      <c r="F172" s="32">
        <f t="shared" si="11"/>
        <v>1</v>
      </c>
      <c r="G172" s="1">
        <v>170</v>
      </c>
      <c r="H172" s="1">
        <v>6</v>
      </c>
    </row>
    <row r="173" spans="2:8">
      <c r="B173" s="28">
        <v>43635</v>
      </c>
      <c r="C173" s="1">
        <f t="shared" si="8"/>
        <v>6</v>
      </c>
      <c r="D173" s="1">
        <f t="shared" si="9"/>
        <v>19</v>
      </c>
      <c r="E173" s="32" t="str">
        <f t="shared" si="10"/>
        <v>6196</v>
      </c>
      <c r="F173" s="32">
        <f t="shared" si="11"/>
        <v>1</v>
      </c>
      <c r="G173" s="1">
        <v>171</v>
      </c>
      <c r="H173" s="1">
        <v>6</v>
      </c>
    </row>
    <row r="174" spans="2:8">
      <c r="B174" s="28">
        <v>43636</v>
      </c>
      <c r="C174" s="1">
        <f t="shared" si="8"/>
        <v>6</v>
      </c>
      <c r="D174" s="1">
        <f t="shared" si="9"/>
        <v>20</v>
      </c>
      <c r="E174" s="32" t="str">
        <f t="shared" si="10"/>
        <v>6206</v>
      </c>
      <c r="F174" s="32">
        <f t="shared" si="11"/>
        <v>1</v>
      </c>
      <c r="G174" s="1">
        <v>172</v>
      </c>
      <c r="H174" s="1">
        <v>6</v>
      </c>
    </row>
    <row r="175" spans="2:8">
      <c r="B175" s="28">
        <v>43637</v>
      </c>
      <c r="C175" s="1">
        <f t="shared" si="8"/>
        <v>6</v>
      </c>
      <c r="D175" s="1">
        <f t="shared" si="9"/>
        <v>21</v>
      </c>
      <c r="E175" s="32" t="str">
        <f t="shared" si="10"/>
        <v>6216</v>
      </c>
      <c r="F175" s="32">
        <f t="shared" si="11"/>
        <v>1</v>
      </c>
      <c r="G175" s="1">
        <v>173</v>
      </c>
      <c r="H175" s="1">
        <v>7</v>
      </c>
    </row>
    <row r="176" spans="2:8">
      <c r="B176" s="28">
        <v>43638</v>
      </c>
      <c r="C176" s="1">
        <f t="shared" si="8"/>
        <v>6</v>
      </c>
      <c r="D176" s="1">
        <f t="shared" si="9"/>
        <v>22</v>
      </c>
      <c r="E176" s="32" t="str">
        <f t="shared" si="10"/>
        <v>6226</v>
      </c>
      <c r="F176" s="32">
        <f t="shared" si="11"/>
        <v>1</v>
      </c>
      <c r="G176" s="1">
        <v>174</v>
      </c>
      <c r="H176" s="1">
        <v>7</v>
      </c>
    </row>
    <row r="177" spans="2:8">
      <c r="B177" s="28">
        <v>43639</v>
      </c>
      <c r="C177" s="1">
        <f t="shared" si="8"/>
        <v>6</v>
      </c>
      <c r="D177" s="1">
        <f t="shared" si="9"/>
        <v>23</v>
      </c>
      <c r="E177" s="32" t="str">
        <f t="shared" si="10"/>
        <v>6236</v>
      </c>
      <c r="F177" s="32">
        <f t="shared" si="11"/>
        <v>1</v>
      </c>
      <c r="G177" s="1">
        <v>175</v>
      </c>
      <c r="H177" s="1">
        <v>7</v>
      </c>
    </row>
    <row r="178" spans="2:8">
      <c r="B178" s="28">
        <v>43640</v>
      </c>
      <c r="C178" s="1">
        <f t="shared" si="8"/>
        <v>6</v>
      </c>
      <c r="D178" s="1">
        <f t="shared" si="9"/>
        <v>24</v>
      </c>
      <c r="E178" s="32" t="str">
        <f t="shared" si="10"/>
        <v>6246</v>
      </c>
      <c r="F178" s="32">
        <f t="shared" si="11"/>
        <v>1</v>
      </c>
      <c r="G178" s="1">
        <v>176</v>
      </c>
      <c r="H178" s="1">
        <v>7</v>
      </c>
    </row>
    <row r="179" spans="2:8">
      <c r="B179" s="28">
        <v>43641</v>
      </c>
      <c r="C179" s="1">
        <f t="shared" si="8"/>
        <v>6</v>
      </c>
      <c r="D179" s="1">
        <f t="shared" si="9"/>
        <v>25</v>
      </c>
      <c r="E179" s="32" t="str">
        <f t="shared" si="10"/>
        <v>6256</v>
      </c>
      <c r="F179" s="32">
        <f t="shared" si="11"/>
        <v>1</v>
      </c>
      <c r="G179" s="1">
        <v>177</v>
      </c>
      <c r="H179" s="1">
        <v>7</v>
      </c>
    </row>
    <row r="180" spans="2:8">
      <c r="B180" s="28">
        <v>43642</v>
      </c>
      <c r="C180" s="1">
        <f t="shared" si="8"/>
        <v>6</v>
      </c>
      <c r="D180" s="1">
        <f t="shared" si="9"/>
        <v>26</v>
      </c>
      <c r="E180" s="32" t="str">
        <f t="shared" si="10"/>
        <v>6266</v>
      </c>
      <c r="F180" s="32">
        <f t="shared" si="11"/>
        <v>1</v>
      </c>
      <c r="G180" s="1">
        <v>178</v>
      </c>
      <c r="H180" s="1">
        <v>7</v>
      </c>
    </row>
    <row r="181" spans="2:8">
      <c r="B181" s="28">
        <v>43643</v>
      </c>
      <c r="C181" s="1">
        <f t="shared" si="8"/>
        <v>6</v>
      </c>
      <c r="D181" s="1">
        <f t="shared" si="9"/>
        <v>27</v>
      </c>
      <c r="E181" s="32" t="str">
        <f t="shared" si="10"/>
        <v>6276</v>
      </c>
      <c r="F181" s="32">
        <f t="shared" si="11"/>
        <v>1</v>
      </c>
      <c r="G181" s="1">
        <v>179</v>
      </c>
      <c r="H181" s="1">
        <v>7</v>
      </c>
    </row>
    <row r="182" spans="2:8">
      <c r="B182" s="28">
        <v>43644</v>
      </c>
      <c r="C182" s="1">
        <f t="shared" si="8"/>
        <v>6</v>
      </c>
      <c r="D182" s="1">
        <f t="shared" si="9"/>
        <v>28</v>
      </c>
      <c r="E182" s="32" t="str">
        <f t="shared" si="10"/>
        <v>6286</v>
      </c>
      <c r="F182" s="32">
        <f t="shared" si="11"/>
        <v>1</v>
      </c>
      <c r="G182" s="1">
        <v>180</v>
      </c>
      <c r="H182" s="1">
        <v>7</v>
      </c>
    </row>
    <row r="183" spans="2:8">
      <c r="B183" s="28">
        <v>43645</v>
      </c>
      <c r="C183" s="1">
        <f t="shared" si="8"/>
        <v>6</v>
      </c>
      <c r="D183" s="1">
        <f t="shared" si="9"/>
        <v>29</v>
      </c>
      <c r="E183" s="32" t="str">
        <f t="shared" si="10"/>
        <v>6296</v>
      </c>
      <c r="F183" s="32">
        <f t="shared" si="11"/>
        <v>1</v>
      </c>
      <c r="G183" s="1">
        <v>181</v>
      </c>
      <c r="H183" s="1">
        <v>7</v>
      </c>
    </row>
    <row r="184" spans="2:8">
      <c r="B184" s="28">
        <v>43646</v>
      </c>
      <c r="C184" s="1">
        <f t="shared" si="8"/>
        <v>6</v>
      </c>
      <c r="D184" s="1">
        <f t="shared" si="9"/>
        <v>30</v>
      </c>
      <c r="E184" s="32" t="str">
        <f t="shared" si="10"/>
        <v>6306</v>
      </c>
      <c r="F184" s="32">
        <f t="shared" si="11"/>
        <v>1</v>
      </c>
      <c r="G184" s="1">
        <v>182</v>
      </c>
      <c r="H184" s="1">
        <v>7</v>
      </c>
    </row>
    <row r="185" spans="2:8">
      <c r="B185" s="28">
        <v>43647</v>
      </c>
      <c r="C185" s="1">
        <f t="shared" si="8"/>
        <v>7</v>
      </c>
      <c r="D185" s="1">
        <f t="shared" si="9"/>
        <v>1</v>
      </c>
      <c r="E185" s="32" t="str">
        <f t="shared" si="10"/>
        <v>717</v>
      </c>
      <c r="F185" s="32">
        <f t="shared" si="11"/>
        <v>1</v>
      </c>
      <c r="G185" s="1">
        <v>183</v>
      </c>
      <c r="H185" s="1">
        <v>7</v>
      </c>
    </row>
    <row r="186" spans="2:8">
      <c r="B186" s="28">
        <v>43648</v>
      </c>
      <c r="C186" s="1">
        <f t="shared" si="8"/>
        <v>7</v>
      </c>
      <c r="D186" s="1">
        <f t="shared" si="9"/>
        <v>2</v>
      </c>
      <c r="E186" s="32" t="str">
        <f t="shared" si="10"/>
        <v>727</v>
      </c>
      <c r="F186" s="32">
        <f t="shared" si="11"/>
        <v>1</v>
      </c>
      <c r="G186" s="1">
        <v>184</v>
      </c>
      <c r="H186" s="1">
        <v>7</v>
      </c>
    </row>
    <row r="187" spans="2:8">
      <c r="B187" s="28">
        <v>43649</v>
      </c>
      <c r="C187" s="1">
        <f t="shared" si="8"/>
        <v>7</v>
      </c>
      <c r="D187" s="1">
        <f t="shared" si="9"/>
        <v>3</v>
      </c>
      <c r="E187" s="32" t="str">
        <f t="shared" si="10"/>
        <v>737</v>
      </c>
      <c r="F187" s="32">
        <f t="shared" si="11"/>
        <v>1</v>
      </c>
      <c r="G187" s="1">
        <v>185</v>
      </c>
      <c r="H187" s="1">
        <v>7</v>
      </c>
    </row>
    <row r="188" spans="2:8">
      <c r="B188" s="28">
        <v>43650</v>
      </c>
      <c r="C188" s="1">
        <f t="shared" si="8"/>
        <v>7</v>
      </c>
      <c r="D188" s="1">
        <f t="shared" si="9"/>
        <v>4</v>
      </c>
      <c r="E188" s="32" t="str">
        <f t="shared" si="10"/>
        <v>747</v>
      </c>
      <c r="F188" s="32">
        <f t="shared" si="11"/>
        <v>1</v>
      </c>
      <c r="G188" s="1">
        <v>186</v>
      </c>
      <c r="H188" s="1">
        <v>7</v>
      </c>
    </row>
    <row r="189" spans="2:8">
      <c r="B189" s="28">
        <v>43651</v>
      </c>
      <c r="C189" s="1">
        <f t="shared" si="8"/>
        <v>7</v>
      </c>
      <c r="D189" s="1">
        <f t="shared" si="9"/>
        <v>5</v>
      </c>
      <c r="E189" s="32" t="str">
        <f t="shared" si="10"/>
        <v>757</v>
      </c>
      <c r="F189" s="32">
        <f t="shared" si="11"/>
        <v>1</v>
      </c>
      <c r="G189" s="1">
        <v>187</v>
      </c>
      <c r="H189" s="1">
        <v>7</v>
      </c>
    </row>
    <row r="190" spans="2:8">
      <c r="B190" s="28">
        <v>43652</v>
      </c>
      <c r="C190" s="1">
        <f t="shared" si="8"/>
        <v>7</v>
      </c>
      <c r="D190" s="1">
        <f t="shared" si="9"/>
        <v>6</v>
      </c>
      <c r="E190" s="32" t="str">
        <f t="shared" si="10"/>
        <v>767</v>
      </c>
      <c r="F190" s="32">
        <f t="shared" si="11"/>
        <v>1</v>
      </c>
      <c r="G190" s="1">
        <v>188</v>
      </c>
      <c r="H190" s="1">
        <v>7</v>
      </c>
    </row>
    <row r="191" spans="2:8">
      <c r="B191" s="28">
        <v>43653</v>
      </c>
      <c r="C191" s="1">
        <f t="shared" si="8"/>
        <v>7</v>
      </c>
      <c r="D191" s="1">
        <f t="shared" si="9"/>
        <v>7</v>
      </c>
      <c r="E191" s="32" t="str">
        <f t="shared" si="10"/>
        <v>777</v>
      </c>
      <c r="F191" s="32">
        <f t="shared" si="11"/>
        <v>1</v>
      </c>
      <c r="G191" s="1">
        <v>189</v>
      </c>
      <c r="H191" s="1">
        <v>7</v>
      </c>
    </row>
    <row r="192" spans="2:8">
      <c r="B192" s="28">
        <v>43654</v>
      </c>
      <c r="C192" s="1">
        <f t="shared" si="8"/>
        <v>7</v>
      </c>
      <c r="D192" s="1">
        <f t="shared" si="9"/>
        <v>8</v>
      </c>
      <c r="E192" s="32" t="str">
        <f t="shared" si="10"/>
        <v>787</v>
      </c>
      <c r="F192" s="32">
        <f t="shared" si="11"/>
        <v>1</v>
      </c>
      <c r="G192" s="1">
        <v>190</v>
      </c>
      <c r="H192" s="1">
        <v>7</v>
      </c>
    </row>
    <row r="193" spans="2:8">
      <c r="B193" s="28">
        <v>43655</v>
      </c>
      <c r="C193" s="1">
        <f t="shared" si="8"/>
        <v>7</v>
      </c>
      <c r="D193" s="1">
        <f t="shared" si="9"/>
        <v>9</v>
      </c>
      <c r="E193" s="32" t="str">
        <f t="shared" si="10"/>
        <v>797</v>
      </c>
      <c r="F193" s="32">
        <f t="shared" si="11"/>
        <v>1</v>
      </c>
      <c r="G193" s="1">
        <v>191</v>
      </c>
      <c r="H193" s="1">
        <v>7</v>
      </c>
    </row>
    <row r="194" spans="2:8">
      <c r="B194" s="28">
        <v>43656</v>
      </c>
      <c r="C194" s="1">
        <f t="shared" si="8"/>
        <v>7</v>
      </c>
      <c r="D194" s="1">
        <f t="shared" si="9"/>
        <v>10</v>
      </c>
      <c r="E194" s="32" t="str">
        <f t="shared" si="10"/>
        <v>7107</v>
      </c>
      <c r="F194" s="32">
        <f t="shared" si="11"/>
        <v>1</v>
      </c>
      <c r="G194" s="1">
        <v>192</v>
      </c>
      <c r="H194" s="1">
        <v>7</v>
      </c>
    </row>
    <row r="195" spans="2:8">
      <c r="B195" s="28">
        <v>43657</v>
      </c>
      <c r="C195" s="1">
        <f t="shared" si="8"/>
        <v>7</v>
      </c>
      <c r="D195" s="1">
        <f t="shared" si="9"/>
        <v>11</v>
      </c>
      <c r="E195" s="32" t="str">
        <f t="shared" si="10"/>
        <v>7117</v>
      </c>
      <c r="F195" s="32">
        <f t="shared" si="11"/>
        <v>1</v>
      </c>
      <c r="G195" s="1">
        <v>193</v>
      </c>
      <c r="H195" s="1">
        <v>7</v>
      </c>
    </row>
    <row r="196" spans="2:8">
      <c r="B196" s="28">
        <v>43658</v>
      </c>
      <c r="C196" s="1">
        <f t="shared" ref="C196:C259" si="12">MONTH(B196)</f>
        <v>7</v>
      </c>
      <c r="D196" s="1">
        <f t="shared" ref="D196:D259" si="13">DAY(B196)</f>
        <v>12</v>
      </c>
      <c r="E196" s="32" t="str">
        <f t="shared" ref="E196:E259" si="14">CONCATENATE(C196,D196,C196)</f>
        <v>7127</v>
      </c>
      <c r="F196" s="32">
        <f t="shared" ref="F196:F259" si="15">COUNTIF($E$3:$E$368,E196)</f>
        <v>1</v>
      </c>
      <c r="G196" s="1">
        <v>194</v>
      </c>
      <c r="H196" s="1">
        <v>7</v>
      </c>
    </row>
    <row r="197" spans="2:8">
      <c r="B197" s="28">
        <v>43659</v>
      </c>
      <c r="C197" s="1">
        <f t="shared" si="12"/>
        <v>7</v>
      </c>
      <c r="D197" s="1">
        <f t="shared" si="13"/>
        <v>13</v>
      </c>
      <c r="E197" s="32" t="str">
        <f t="shared" si="14"/>
        <v>7137</v>
      </c>
      <c r="F197" s="32">
        <f t="shared" si="15"/>
        <v>1</v>
      </c>
      <c r="G197" s="1">
        <v>195</v>
      </c>
      <c r="H197" s="1">
        <v>7</v>
      </c>
    </row>
    <row r="198" spans="2:8">
      <c r="B198" s="28">
        <v>43660</v>
      </c>
      <c r="C198" s="1">
        <f t="shared" si="12"/>
        <v>7</v>
      </c>
      <c r="D198" s="1">
        <f t="shared" si="13"/>
        <v>14</v>
      </c>
      <c r="E198" s="32" t="str">
        <f t="shared" si="14"/>
        <v>7147</v>
      </c>
      <c r="F198" s="32">
        <f t="shared" si="15"/>
        <v>1</v>
      </c>
      <c r="G198" s="1">
        <v>196</v>
      </c>
      <c r="H198" s="1">
        <v>7</v>
      </c>
    </row>
    <row r="199" spans="2:8">
      <c r="B199" s="28">
        <v>43661</v>
      </c>
      <c r="C199" s="1">
        <f t="shared" si="12"/>
        <v>7</v>
      </c>
      <c r="D199" s="1">
        <f t="shared" si="13"/>
        <v>15</v>
      </c>
      <c r="E199" s="32" t="str">
        <f t="shared" si="14"/>
        <v>7157</v>
      </c>
      <c r="F199" s="32">
        <f t="shared" si="15"/>
        <v>1</v>
      </c>
      <c r="G199" s="1">
        <v>197</v>
      </c>
      <c r="H199" s="1">
        <v>7</v>
      </c>
    </row>
    <row r="200" spans="2:8">
      <c r="B200" s="28">
        <v>43662</v>
      </c>
      <c r="C200" s="1">
        <f t="shared" si="12"/>
        <v>7</v>
      </c>
      <c r="D200" s="1">
        <f t="shared" si="13"/>
        <v>16</v>
      </c>
      <c r="E200" s="32" t="str">
        <f t="shared" si="14"/>
        <v>7167</v>
      </c>
      <c r="F200" s="32">
        <f t="shared" si="15"/>
        <v>1</v>
      </c>
      <c r="G200" s="1">
        <v>198</v>
      </c>
      <c r="H200" s="1">
        <v>7</v>
      </c>
    </row>
    <row r="201" spans="2:8">
      <c r="B201" s="28">
        <v>43663</v>
      </c>
      <c r="C201" s="1">
        <f t="shared" si="12"/>
        <v>7</v>
      </c>
      <c r="D201" s="1">
        <f t="shared" si="13"/>
        <v>17</v>
      </c>
      <c r="E201" s="32" t="str">
        <f t="shared" si="14"/>
        <v>7177</v>
      </c>
      <c r="F201" s="32">
        <f t="shared" si="15"/>
        <v>1</v>
      </c>
      <c r="G201" s="1">
        <v>199</v>
      </c>
      <c r="H201" s="1">
        <v>7</v>
      </c>
    </row>
    <row r="202" spans="2:8">
      <c r="B202" s="28">
        <v>43664</v>
      </c>
      <c r="C202" s="1">
        <f t="shared" si="12"/>
        <v>7</v>
      </c>
      <c r="D202" s="1">
        <f t="shared" si="13"/>
        <v>18</v>
      </c>
      <c r="E202" s="32" t="str">
        <f t="shared" si="14"/>
        <v>7187</v>
      </c>
      <c r="F202" s="32">
        <f t="shared" si="15"/>
        <v>1</v>
      </c>
      <c r="G202" s="1">
        <v>200</v>
      </c>
      <c r="H202" s="1">
        <v>7</v>
      </c>
    </row>
    <row r="203" spans="2:8">
      <c r="B203" s="28">
        <v>43665</v>
      </c>
      <c r="C203" s="1">
        <f t="shared" si="12"/>
        <v>7</v>
      </c>
      <c r="D203" s="1">
        <f t="shared" si="13"/>
        <v>19</v>
      </c>
      <c r="E203" s="32" t="str">
        <f t="shared" si="14"/>
        <v>7197</v>
      </c>
      <c r="F203" s="32">
        <f t="shared" si="15"/>
        <v>1</v>
      </c>
      <c r="G203" s="1">
        <v>201</v>
      </c>
      <c r="H203" s="1">
        <v>7</v>
      </c>
    </row>
    <row r="204" spans="2:8">
      <c r="B204" s="28">
        <v>43666</v>
      </c>
      <c r="C204" s="1">
        <f t="shared" si="12"/>
        <v>7</v>
      </c>
      <c r="D204" s="1">
        <f t="shared" si="13"/>
        <v>20</v>
      </c>
      <c r="E204" s="32" t="str">
        <f t="shared" si="14"/>
        <v>7207</v>
      </c>
      <c r="F204" s="32">
        <f t="shared" si="15"/>
        <v>1</v>
      </c>
      <c r="G204" s="1">
        <v>202</v>
      </c>
      <c r="H204" s="1">
        <v>7</v>
      </c>
    </row>
    <row r="205" spans="2:8">
      <c r="B205" s="28">
        <v>43667</v>
      </c>
      <c r="C205" s="1">
        <f t="shared" si="12"/>
        <v>7</v>
      </c>
      <c r="D205" s="1">
        <f t="shared" si="13"/>
        <v>21</v>
      </c>
      <c r="E205" s="32" t="str">
        <f t="shared" si="14"/>
        <v>7217</v>
      </c>
      <c r="F205" s="32">
        <f t="shared" si="15"/>
        <v>1</v>
      </c>
      <c r="G205" s="1">
        <v>203</v>
      </c>
      <c r="H205" s="1">
        <v>8</v>
      </c>
    </row>
    <row r="206" spans="2:8">
      <c r="B206" s="28">
        <v>43668</v>
      </c>
      <c r="C206" s="1">
        <f t="shared" si="12"/>
        <v>7</v>
      </c>
      <c r="D206" s="1">
        <f t="shared" si="13"/>
        <v>22</v>
      </c>
      <c r="E206" s="32" t="str">
        <f t="shared" si="14"/>
        <v>7227</v>
      </c>
      <c r="F206" s="32">
        <f t="shared" si="15"/>
        <v>1</v>
      </c>
      <c r="G206" s="1">
        <v>204</v>
      </c>
      <c r="H206" s="1">
        <v>8</v>
      </c>
    </row>
    <row r="207" spans="2:8">
      <c r="B207" s="28">
        <v>43669</v>
      </c>
      <c r="C207" s="1">
        <f t="shared" si="12"/>
        <v>7</v>
      </c>
      <c r="D207" s="1">
        <f t="shared" si="13"/>
        <v>23</v>
      </c>
      <c r="E207" s="32" t="str">
        <f t="shared" si="14"/>
        <v>7237</v>
      </c>
      <c r="F207" s="32">
        <f t="shared" si="15"/>
        <v>1</v>
      </c>
      <c r="G207" s="1">
        <v>205</v>
      </c>
      <c r="H207" s="1">
        <v>8</v>
      </c>
    </row>
    <row r="208" spans="2:8">
      <c r="B208" s="28">
        <v>43670</v>
      </c>
      <c r="C208" s="1">
        <f t="shared" si="12"/>
        <v>7</v>
      </c>
      <c r="D208" s="1">
        <f t="shared" si="13"/>
        <v>24</v>
      </c>
      <c r="E208" s="32" t="str">
        <f t="shared" si="14"/>
        <v>7247</v>
      </c>
      <c r="F208" s="32">
        <f t="shared" si="15"/>
        <v>1</v>
      </c>
      <c r="G208" s="1">
        <v>206</v>
      </c>
      <c r="H208" s="1">
        <v>8</v>
      </c>
    </row>
    <row r="209" spans="2:8">
      <c r="B209" s="28">
        <v>43671</v>
      </c>
      <c r="C209" s="1">
        <f t="shared" si="12"/>
        <v>7</v>
      </c>
      <c r="D209" s="1">
        <f t="shared" si="13"/>
        <v>25</v>
      </c>
      <c r="E209" s="32" t="str">
        <f t="shared" si="14"/>
        <v>7257</v>
      </c>
      <c r="F209" s="32">
        <f t="shared" si="15"/>
        <v>1</v>
      </c>
      <c r="G209" s="1">
        <v>207</v>
      </c>
      <c r="H209" s="1">
        <v>8</v>
      </c>
    </row>
    <row r="210" spans="2:8">
      <c r="B210" s="28">
        <v>43672</v>
      </c>
      <c r="C210" s="1">
        <f t="shared" si="12"/>
        <v>7</v>
      </c>
      <c r="D210" s="1">
        <f t="shared" si="13"/>
        <v>26</v>
      </c>
      <c r="E210" s="32" t="str">
        <f t="shared" si="14"/>
        <v>7267</v>
      </c>
      <c r="F210" s="32">
        <f t="shared" si="15"/>
        <v>1</v>
      </c>
      <c r="G210" s="1">
        <v>208</v>
      </c>
      <c r="H210" s="1">
        <v>8</v>
      </c>
    </row>
    <row r="211" spans="2:8">
      <c r="B211" s="28">
        <v>43673</v>
      </c>
      <c r="C211" s="1">
        <f t="shared" si="12"/>
        <v>7</v>
      </c>
      <c r="D211" s="1">
        <f t="shared" si="13"/>
        <v>27</v>
      </c>
      <c r="E211" s="32" t="str">
        <f t="shared" si="14"/>
        <v>7277</v>
      </c>
      <c r="F211" s="32">
        <f t="shared" si="15"/>
        <v>1</v>
      </c>
      <c r="G211" s="1">
        <v>209</v>
      </c>
      <c r="H211" s="1">
        <v>8</v>
      </c>
    </row>
    <row r="212" spans="2:8">
      <c r="B212" s="28">
        <v>43674</v>
      </c>
      <c r="C212" s="1">
        <f t="shared" si="12"/>
        <v>7</v>
      </c>
      <c r="D212" s="1">
        <f t="shared" si="13"/>
        <v>28</v>
      </c>
      <c r="E212" s="32" t="str">
        <f t="shared" si="14"/>
        <v>7287</v>
      </c>
      <c r="F212" s="32">
        <f t="shared" si="15"/>
        <v>1</v>
      </c>
      <c r="G212" s="1">
        <v>210</v>
      </c>
      <c r="H212" s="1">
        <v>8</v>
      </c>
    </row>
    <row r="213" spans="2:8">
      <c r="B213" s="28">
        <v>43675</v>
      </c>
      <c r="C213" s="1">
        <f t="shared" si="12"/>
        <v>7</v>
      </c>
      <c r="D213" s="1">
        <f t="shared" si="13"/>
        <v>29</v>
      </c>
      <c r="E213" s="32" t="str">
        <f t="shared" si="14"/>
        <v>7297</v>
      </c>
      <c r="F213" s="32">
        <f t="shared" si="15"/>
        <v>1</v>
      </c>
      <c r="G213" s="1">
        <v>211</v>
      </c>
      <c r="H213" s="1">
        <v>8</v>
      </c>
    </row>
    <row r="214" spans="2:8">
      <c r="B214" s="28">
        <v>43676</v>
      </c>
      <c r="C214" s="1">
        <f t="shared" si="12"/>
        <v>7</v>
      </c>
      <c r="D214" s="1">
        <f t="shared" si="13"/>
        <v>30</v>
      </c>
      <c r="E214" s="32" t="str">
        <f t="shared" si="14"/>
        <v>7307</v>
      </c>
      <c r="F214" s="32">
        <f t="shared" si="15"/>
        <v>1</v>
      </c>
      <c r="G214" s="1">
        <v>212</v>
      </c>
      <c r="H214" s="1">
        <v>8</v>
      </c>
    </row>
    <row r="215" spans="2:8">
      <c r="B215" s="28">
        <v>43677</v>
      </c>
      <c r="C215" s="1">
        <f t="shared" si="12"/>
        <v>7</v>
      </c>
      <c r="D215" s="1">
        <f t="shared" si="13"/>
        <v>31</v>
      </c>
      <c r="E215" s="32" t="str">
        <f t="shared" si="14"/>
        <v>7317</v>
      </c>
      <c r="F215" s="32">
        <f t="shared" si="15"/>
        <v>1</v>
      </c>
      <c r="G215" s="1">
        <v>213</v>
      </c>
      <c r="H215" s="1">
        <v>8</v>
      </c>
    </row>
    <row r="216" spans="2:8">
      <c r="B216" s="28">
        <v>43678</v>
      </c>
      <c r="C216" s="1">
        <f t="shared" si="12"/>
        <v>8</v>
      </c>
      <c r="D216" s="1">
        <f t="shared" si="13"/>
        <v>1</v>
      </c>
      <c r="E216" s="32" t="str">
        <f t="shared" si="14"/>
        <v>818</v>
      </c>
      <c r="F216" s="32">
        <f t="shared" si="15"/>
        <v>1</v>
      </c>
      <c r="G216" s="1">
        <v>214</v>
      </c>
      <c r="H216" s="1">
        <v>8</v>
      </c>
    </row>
    <row r="217" spans="2:8">
      <c r="B217" s="28">
        <v>43679</v>
      </c>
      <c r="C217" s="1">
        <f t="shared" si="12"/>
        <v>8</v>
      </c>
      <c r="D217" s="1">
        <f t="shared" si="13"/>
        <v>2</v>
      </c>
      <c r="E217" s="32" t="str">
        <f t="shared" si="14"/>
        <v>828</v>
      </c>
      <c r="F217" s="32">
        <f t="shared" si="15"/>
        <v>1</v>
      </c>
      <c r="G217" s="1">
        <v>215</v>
      </c>
      <c r="H217" s="1">
        <v>8</v>
      </c>
    </row>
    <row r="218" spans="2:8">
      <c r="B218" s="28">
        <v>43680</v>
      </c>
      <c r="C218" s="1">
        <f t="shared" si="12"/>
        <v>8</v>
      </c>
      <c r="D218" s="1">
        <f t="shared" si="13"/>
        <v>3</v>
      </c>
      <c r="E218" s="32" t="str">
        <f t="shared" si="14"/>
        <v>838</v>
      </c>
      <c r="F218" s="32">
        <f t="shared" si="15"/>
        <v>1</v>
      </c>
      <c r="G218" s="1">
        <v>216</v>
      </c>
      <c r="H218" s="1">
        <v>8</v>
      </c>
    </row>
    <row r="219" spans="2:8">
      <c r="B219" s="28">
        <v>43681</v>
      </c>
      <c r="C219" s="1">
        <f t="shared" si="12"/>
        <v>8</v>
      </c>
      <c r="D219" s="1">
        <f t="shared" si="13"/>
        <v>4</v>
      </c>
      <c r="E219" s="32" t="str">
        <f t="shared" si="14"/>
        <v>848</v>
      </c>
      <c r="F219" s="32">
        <f t="shared" si="15"/>
        <v>1</v>
      </c>
      <c r="G219" s="1">
        <v>217</v>
      </c>
      <c r="H219" s="1">
        <v>8</v>
      </c>
    </row>
    <row r="220" spans="2:8">
      <c r="B220" s="28">
        <v>43682</v>
      </c>
      <c r="C220" s="1">
        <f t="shared" si="12"/>
        <v>8</v>
      </c>
      <c r="D220" s="1">
        <f t="shared" si="13"/>
        <v>5</v>
      </c>
      <c r="E220" s="32" t="str">
        <f t="shared" si="14"/>
        <v>858</v>
      </c>
      <c r="F220" s="32">
        <f t="shared" si="15"/>
        <v>1</v>
      </c>
      <c r="G220" s="1">
        <v>218</v>
      </c>
      <c r="H220" s="1">
        <v>8</v>
      </c>
    </row>
    <row r="221" spans="2:8">
      <c r="B221" s="28">
        <v>43683</v>
      </c>
      <c r="C221" s="1">
        <f t="shared" si="12"/>
        <v>8</v>
      </c>
      <c r="D221" s="1">
        <f t="shared" si="13"/>
        <v>6</v>
      </c>
      <c r="E221" s="32" t="str">
        <f t="shared" si="14"/>
        <v>868</v>
      </c>
      <c r="F221" s="32">
        <f t="shared" si="15"/>
        <v>1</v>
      </c>
      <c r="G221" s="1">
        <v>219</v>
      </c>
      <c r="H221" s="1">
        <v>8</v>
      </c>
    </row>
    <row r="222" spans="2:8">
      <c r="B222" s="28">
        <v>43684</v>
      </c>
      <c r="C222" s="1">
        <f t="shared" si="12"/>
        <v>8</v>
      </c>
      <c r="D222" s="1">
        <f t="shared" si="13"/>
        <v>7</v>
      </c>
      <c r="E222" s="32" t="str">
        <f t="shared" si="14"/>
        <v>878</v>
      </c>
      <c r="F222" s="32">
        <f t="shared" si="15"/>
        <v>1</v>
      </c>
      <c r="G222" s="1">
        <v>220</v>
      </c>
      <c r="H222" s="1">
        <v>8</v>
      </c>
    </row>
    <row r="223" spans="2:8">
      <c r="B223" s="28">
        <v>43685</v>
      </c>
      <c r="C223" s="1">
        <f t="shared" si="12"/>
        <v>8</v>
      </c>
      <c r="D223" s="1">
        <f t="shared" si="13"/>
        <v>8</v>
      </c>
      <c r="E223" s="32" t="str">
        <f t="shared" si="14"/>
        <v>888</v>
      </c>
      <c r="F223" s="32">
        <f t="shared" si="15"/>
        <v>1</v>
      </c>
      <c r="G223" s="1">
        <v>221</v>
      </c>
      <c r="H223" s="1">
        <v>8</v>
      </c>
    </row>
    <row r="224" spans="2:8">
      <c r="B224" s="28">
        <v>43686</v>
      </c>
      <c r="C224" s="1">
        <f t="shared" si="12"/>
        <v>8</v>
      </c>
      <c r="D224" s="1">
        <f t="shared" si="13"/>
        <v>9</v>
      </c>
      <c r="E224" s="32" t="str">
        <f t="shared" si="14"/>
        <v>898</v>
      </c>
      <c r="F224" s="32">
        <f t="shared" si="15"/>
        <v>1</v>
      </c>
      <c r="G224" s="1">
        <v>222</v>
      </c>
      <c r="H224" s="1">
        <v>8</v>
      </c>
    </row>
    <row r="225" spans="2:8">
      <c r="B225" s="28">
        <v>43687</v>
      </c>
      <c r="C225" s="1">
        <f t="shared" si="12"/>
        <v>8</v>
      </c>
      <c r="D225" s="1">
        <f t="shared" si="13"/>
        <v>10</v>
      </c>
      <c r="E225" s="32" t="str">
        <f t="shared" si="14"/>
        <v>8108</v>
      </c>
      <c r="F225" s="32">
        <f t="shared" si="15"/>
        <v>1</v>
      </c>
      <c r="G225" s="1">
        <v>223</v>
      </c>
      <c r="H225" s="1">
        <v>8</v>
      </c>
    </row>
    <row r="226" spans="2:8">
      <c r="B226" s="28">
        <v>43688</v>
      </c>
      <c r="C226" s="1">
        <f t="shared" si="12"/>
        <v>8</v>
      </c>
      <c r="D226" s="1">
        <f t="shared" si="13"/>
        <v>11</v>
      </c>
      <c r="E226" s="32" t="str">
        <f t="shared" si="14"/>
        <v>8118</v>
      </c>
      <c r="F226" s="32">
        <f t="shared" si="15"/>
        <v>1</v>
      </c>
      <c r="G226" s="1">
        <v>224</v>
      </c>
      <c r="H226" s="1">
        <v>8</v>
      </c>
    </row>
    <row r="227" spans="2:8">
      <c r="B227" s="28">
        <v>43689</v>
      </c>
      <c r="C227" s="1">
        <f t="shared" si="12"/>
        <v>8</v>
      </c>
      <c r="D227" s="1">
        <f t="shared" si="13"/>
        <v>12</v>
      </c>
      <c r="E227" s="32" t="str">
        <f t="shared" si="14"/>
        <v>8128</v>
      </c>
      <c r="F227" s="32">
        <f t="shared" si="15"/>
        <v>1</v>
      </c>
      <c r="G227" s="1">
        <v>225</v>
      </c>
      <c r="H227" s="1">
        <v>8</v>
      </c>
    </row>
    <row r="228" spans="2:8">
      <c r="B228" s="28">
        <v>43690</v>
      </c>
      <c r="C228" s="1">
        <f t="shared" si="12"/>
        <v>8</v>
      </c>
      <c r="D228" s="1">
        <f t="shared" si="13"/>
        <v>13</v>
      </c>
      <c r="E228" s="32" t="str">
        <f t="shared" si="14"/>
        <v>8138</v>
      </c>
      <c r="F228" s="32">
        <f t="shared" si="15"/>
        <v>1</v>
      </c>
      <c r="G228" s="1">
        <v>226</v>
      </c>
      <c r="H228" s="1">
        <v>8</v>
      </c>
    </row>
    <row r="229" spans="2:8">
      <c r="B229" s="28">
        <v>43691</v>
      </c>
      <c r="C229" s="1">
        <f t="shared" si="12"/>
        <v>8</v>
      </c>
      <c r="D229" s="1">
        <f t="shared" si="13"/>
        <v>14</v>
      </c>
      <c r="E229" s="32" t="str">
        <f t="shared" si="14"/>
        <v>8148</v>
      </c>
      <c r="F229" s="32">
        <f t="shared" si="15"/>
        <v>1</v>
      </c>
      <c r="G229" s="1">
        <v>227</v>
      </c>
      <c r="H229" s="1">
        <v>8</v>
      </c>
    </row>
    <row r="230" spans="2:8">
      <c r="B230" s="28">
        <v>43692</v>
      </c>
      <c r="C230" s="1">
        <f t="shared" si="12"/>
        <v>8</v>
      </c>
      <c r="D230" s="1">
        <f t="shared" si="13"/>
        <v>15</v>
      </c>
      <c r="E230" s="32" t="str">
        <f t="shared" si="14"/>
        <v>8158</v>
      </c>
      <c r="F230" s="32">
        <f t="shared" si="15"/>
        <v>1</v>
      </c>
      <c r="G230" s="1">
        <v>228</v>
      </c>
      <c r="H230" s="1">
        <v>8</v>
      </c>
    </row>
    <row r="231" spans="2:8">
      <c r="B231" s="28">
        <v>43693</v>
      </c>
      <c r="C231" s="1">
        <f t="shared" si="12"/>
        <v>8</v>
      </c>
      <c r="D231" s="1">
        <f t="shared" si="13"/>
        <v>16</v>
      </c>
      <c r="E231" s="32" t="str">
        <f t="shared" si="14"/>
        <v>8168</v>
      </c>
      <c r="F231" s="32">
        <f t="shared" si="15"/>
        <v>1</v>
      </c>
      <c r="G231" s="1">
        <v>229</v>
      </c>
      <c r="H231" s="1">
        <v>8</v>
      </c>
    </row>
    <row r="232" spans="2:8">
      <c r="B232" s="28">
        <v>43694</v>
      </c>
      <c r="C232" s="1">
        <f t="shared" si="12"/>
        <v>8</v>
      </c>
      <c r="D232" s="1">
        <f t="shared" si="13"/>
        <v>17</v>
      </c>
      <c r="E232" s="32" t="str">
        <f t="shared" si="14"/>
        <v>8178</v>
      </c>
      <c r="F232" s="32">
        <f t="shared" si="15"/>
        <v>1</v>
      </c>
      <c r="G232" s="1">
        <v>230</v>
      </c>
      <c r="H232" s="1">
        <v>8</v>
      </c>
    </row>
    <row r="233" spans="2:8">
      <c r="B233" s="28">
        <v>43695</v>
      </c>
      <c r="C233" s="1">
        <f t="shared" si="12"/>
        <v>8</v>
      </c>
      <c r="D233" s="1">
        <f t="shared" si="13"/>
        <v>18</v>
      </c>
      <c r="E233" s="32" t="str">
        <f t="shared" si="14"/>
        <v>8188</v>
      </c>
      <c r="F233" s="32">
        <f t="shared" si="15"/>
        <v>1</v>
      </c>
      <c r="G233" s="1">
        <v>231</v>
      </c>
      <c r="H233" s="1">
        <v>8</v>
      </c>
    </row>
    <row r="234" spans="2:8">
      <c r="B234" s="28">
        <v>43696</v>
      </c>
      <c r="C234" s="1">
        <f t="shared" si="12"/>
        <v>8</v>
      </c>
      <c r="D234" s="1">
        <f t="shared" si="13"/>
        <v>19</v>
      </c>
      <c r="E234" s="32" t="str">
        <f t="shared" si="14"/>
        <v>8198</v>
      </c>
      <c r="F234" s="32">
        <f t="shared" si="15"/>
        <v>1</v>
      </c>
      <c r="G234" s="1">
        <v>232</v>
      </c>
      <c r="H234" s="1">
        <v>8</v>
      </c>
    </row>
    <row r="235" spans="2:8">
      <c r="B235" s="28">
        <v>43697</v>
      </c>
      <c r="C235" s="1">
        <f t="shared" si="12"/>
        <v>8</v>
      </c>
      <c r="D235" s="1">
        <f t="shared" si="13"/>
        <v>20</v>
      </c>
      <c r="E235" s="32" t="str">
        <f t="shared" si="14"/>
        <v>8208</v>
      </c>
      <c r="F235" s="32">
        <f t="shared" si="15"/>
        <v>1</v>
      </c>
      <c r="G235" s="1">
        <v>233</v>
      </c>
      <c r="H235" s="1">
        <v>8</v>
      </c>
    </row>
    <row r="236" spans="2:8">
      <c r="B236" s="28">
        <v>43698</v>
      </c>
      <c r="C236" s="1">
        <f t="shared" si="12"/>
        <v>8</v>
      </c>
      <c r="D236" s="1">
        <f t="shared" si="13"/>
        <v>21</v>
      </c>
      <c r="E236" s="32" t="str">
        <f t="shared" si="14"/>
        <v>8218</v>
      </c>
      <c r="F236" s="32">
        <f t="shared" si="15"/>
        <v>1</v>
      </c>
      <c r="G236" s="1">
        <v>234</v>
      </c>
      <c r="H236" s="1">
        <v>9</v>
      </c>
    </row>
    <row r="237" spans="2:8">
      <c r="B237" s="28">
        <v>43699</v>
      </c>
      <c r="C237" s="1">
        <f t="shared" si="12"/>
        <v>8</v>
      </c>
      <c r="D237" s="1">
        <f t="shared" si="13"/>
        <v>22</v>
      </c>
      <c r="E237" s="32" t="str">
        <f t="shared" si="14"/>
        <v>8228</v>
      </c>
      <c r="F237" s="32">
        <f t="shared" si="15"/>
        <v>1</v>
      </c>
      <c r="G237" s="1">
        <v>235</v>
      </c>
      <c r="H237" s="1">
        <v>9</v>
      </c>
    </row>
    <row r="238" spans="2:8">
      <c r="B238" s="28">
        <v>43700</v>
      </c>
      <c r="C238" s="1">
        <f t="shared" si="12"/>
        <v>8</v>
      </c>
      <c r="D238" s="1">
        <f t="shared" si="13"/>
        <v>23</v>
      </c>
      <c r="E238" s="32" t="str">
        <f t="shared" si="14"/>
        <v>8238</v>
      </c>
      <c r="F238" s="32">
        <f t="shared" si="15"/>
        <v>1</v>
      </c>
      <c r="G238" s="1">
        <v>236</v>
      </c>
      <c r="H238" s="1">
        <v>9</v>
      </c>
    </row>
    <row r="239" spans="2:8">
      <c r="B239" s="28">
        <v>43701</v>
      </c>
      <c r="C239" s="1">
        <f t="shared" si="12"/>
        <v>8</v>
      </c>
      <c r="D239" s="1">
        <f t="shared" si="13"/>
        <v>24</v>
      </c>
      <c r="E239" s="32" t="str">
        <f t="shared" si="14"/>
        <v>8248</v>
      </c>
      <c r="F239" s="32">
        <f t="shared" si="15"/>
        <v>1</v>
      </c>
      <c r="G239" s="1">
        <v>237</v>
      </c>
      <c r="H239" s="1">
        <v>9</v>
      </c>
    </row>
    <row r="240" spans="2:8">
      <c r="B240" s="28">
        <v>43702</v>
      </c>
      <c r="C240" s="1">
        <f t="shared" si="12"/>
        <v>8</v>
      </c>
      <c r="D240" s="1">
        <f t="shared" si="13"/>
        <v>25</v>
      </c>
      <c r="E240" s="32" t="str">
        <f t="shared" si="14"/>
        <v>8258</v>
      </c>
      <c r="F240" s="32">
        <f t="shared" si="15"/>
        <v>1</v>
      </c>
      <c r="G240" s="1">
        <v>238</v>
      </c>
      <c r="H240" s="1">
        <v>9</v>
      </c>
    </row>
    <row r="241" spans="2:8">
      <c r="B241" s="28">
        <v>43703</v>
      </c>
      <c r="C241" s="1">
        <f t="shared" si="12"/>
        <v>8</v>
      </c>
      <c r="D241" s="1">
        <f t="shared" si="13"/>
        <v>26</v>
      </c>
      <c r="E241" s="32" t="str">
        <f t="shared" si="14"/>
        <v>8268</v>
      </c>
      <c r="F241" s="32">
        <f t="shared" si="15"/>
        <v>1</v>
      </c>
      <c r="G241" s="1">
        <v>239</v>
      </c>
      <c r="H241" s="1">
        <v>9</v>
      </c>
    </row>
    <row r="242" spans="2:8">
      <c r="B242" s="28">
        <v>43704</v>
      </c>
      <c r="C242" s="1">
        <f t="shared" si="12"/>
        <v>8</v>
      </c>
      <c r="D242" s="1">
        <f t="shared" si="13"/>
        <v>27</v>
      </c>
      <c r="E242" s="32" t="str">
        <f t="shared" si="14"/>
        <v>8278</v>
      </c>
      <c r="F242" s="32">
        <f t="shared" si="15"/>
        <v>1</v>
      </c>
      <c r="G242" s="1">
        <v>240</v>
      </c>
      <c r="H242" s="1">
        <v>9</v>
      </c>
    </row>
    <row r="243" spans="2:8">
      <c r="B243" s="28">
        <v>43705</v>
      </c>
      <c r="C243" s="1">
        <f t="shared" si="12"/>
        <v>8</v>
      </c>
      <c r="D243" s="1">
        <f t="shared" si="13"/>
        <v>28</v>
      </c>
      <c r="E243" s="32" t="str">
        <f t="shared" si="14"/>
        <v>8288</v>
      </c>
      <c r="F243" s="32">
        <f t="shared" si="15"/>
        <v>1</v>
      </c>
      <c r="G243" s="1">
        <v>241</v>
      </c>
      <c r="H243" s="1">
        <v>9</v>
      </c>
    </row>
    <row r="244" spans="2:8">
      <c r="B244" s="28">
        <v>43706</v>
      </c>
      <c r="C244" s="1">
        <f t="shared" si="12"/>
        <v>8</v>
      </c>
      <c r="D244" s="1">
        <f t="shared" si="13"/>
        <v>29</v>
      </c>
      <c r="E244" s="32" t="str">
        <f t="shared" si="14"/>
        <v>8298</v>
      </c>
      <c r="F244" s="32">
        <f t="shared" si="15"/>
        <v>1</v>
      </c>
      <c r="G244" s="1">
        <v>242</v>
      </c>
      <c r="H244" s="1">
        <v>9</v>
      </c>
    </row>
    <row r="245" spans="2:8">
      <c r="B245" s="28">
        <v>43707</v>
      </c>
      <c r="C245" s="1">
        <f t="shared" si="12"/>
        <v>8</v>
      </c>
      <c r="D245" s="1">
        <f t="shared" si="13"/>
        <v>30</v>
      </c>
      <c r="E245" s="32" t="str">
        <f t="shared" si="14"/>
        <v>8308</v>
      </c>
      <c r="F245" s="32">
        <f t="shared" si="15"/>
        <v>1</v>
      </c>
      <c r="G245" s="1">
        <v>243</v>
      </c>
      <c r="H245" s="1">
        <v>9</v>
      </c>
    </row>
    <row r="246" spans="2:8">
      <c r="B246" s="28">
        <v>43708</v>
      </c>
      <c r="C246" s="1">
        <f t="shared" si="12"/>
        <v>8</v>
      </c>
      <c r="D246" s="1">
        <f t="shared" si="13"/>
        <v>31</v>
      </c>
      <c r="E246" s="32" t="str">
        <f t="shared" si="14"/>
        <v>8318</v>
      </c>
      <c r="F246" s="32">
        <f t="shared" si="15"/>
        <v>1</v>
      </c>
      <c r="G246" s="1">
        <v>244</v>
      </c>
      <c r="H246" s="1">
        <v>9</v>
      </c>
    </row>
    <row r="247" spans="2:8">
      <c r="B247" s="28">
        <v>43709</v>
      </c>
      <c r="C247" s="1">
        <f t="shared" si="12"/>
        <v>9</v>
      </c>
      <c r="D247" s="1">
        <f t="shared" si="13"/>
        <v>1</v>
      </c>
      <c r="E247" s="32" t="str">
        <f t="shared" si="14"/>
        <v>919</v>
      </c>
      <c r="F247" s="32">
        <f t="shared" si="15"/>
        <v>1</v>
      </c>
      <c r="G247" s="1">
        <v>245</v>
      </c>
      <c r="H247" s="1">
        <v>9</v>
      </c>
    </row>
    <row r="248" spans="2:8">
      <c r="B248" s="28">
        <v>43710</v>
      </c>
      <c r="C248" s="1">
        <f t="shared" si="12"/>
        <v>9</v>
      </c>
      <c r="D248" s="1">
        <f t="shared" si="13"/>
        <v>2</v>
      </c>
      <c r="E248" s="32" t="str">
        <f t="shared" si="14"/>
        <v>929</v>
      </c>
      <c r="F248" s="32">
        <f t="shared" si="15"/>
        <v>1</v>
      </c>
      <c r="G248" s="1">
        <v>246</v>
      </c>
      <c r="H248" s="1">
        <v>9</v>
      </c>
    </row>
    <row r="249" spans="2:8">
      <c r="B249" s="28">
        <v>43711</v>
      </c>
      <c r="C249" s="1">
        <f t="shared" si="12"/>
        <v>9</v>
      </c>
      <c r="D249" s="1">
        <f t="shared" si="13"/>
        <v>3</v>
      </c>
      <c r="E249" s="32" t="str">
        <f t="shared" si="14"/>
        <v>939</v>
      </c>
      <c r="F249" s="32">
        <f t="shared" si="15"/>
        <v>1</v>
      </c>
      <c r="G249" s="1">
        <v>247</v>
      </c>
      <c r="H249" s="1">
        <v>9</v>
      </c>
    </row>
    <row r="250" spans="2:8">
      <c r="B250" s="28">
        <v>43712</v>
      </c>
      <c r="C250" s="1">
        <f t="shared" si="12"/>
        <v>9</v>
      </c>
      <c r="D250" s="1">
        <f t="shared" si="13"/>
        <v>4</v>
      </c>
      <c r="E250" s="32" t="str">
        <f t="shared" si="14"/>
        <v>949</v>
      </c>
      <c r="F250" s="32">
        <f t="shared" si="15"/>
        <v>1</v>
      </c>
      <c r="G250" s="1">
        <v>248</v>
      </c>
      <c r="H250" s="1">
        <v>9</v>
      </c>
    </row>
    <row r="251" spans="2:8">
      <c r="B251" s="28">
        <v>43713</v>
      </c>
      <c r="C251" s="1">
        <f t="shared" si="12"/>
        <v>9</v>
      </c>
      <c r="D251" s="1">
        <f t="shared" si="13"/>
        <v>5</v>
      </c>
      <c r="E251" s="32" t="str">
        <f t="shared" si="14"/>
        <v>959</v>
      </c>
      <c r="F251" s="32">
        <f t="shared" si="15"/>
        <v>1</v>
      </c>
      <c r="G251" s="1">
        <v>249</v>
      </c>
      <c r="H251" s="1">
        <v>9</v>
      </c>
    </row>
    <row r="252" spans="2:8">
      <c r="B252" s="28">
        <v>43714</v>
      </c>
      <c r="C252" s="1">
        <f t="shared" si="12"/>
        <v>9</v>
      </c>
      <c r="D252" s="1">
        <f t="shared" si="13"/>
        <v>6</v>
      </c>
      <c r="E252" s="32" t="str">
        <f t="shared" si="14"/>
        <v>969</v>
      </c>
      <c r="F252" s="32">
        <f t="shared" si="15"/>
        <v>1</v>
      </c>
      <c r="G252" s="1">
        <v>250</v>
      </c>
      <c r="H252" s="1">
        <v>9</v>
      </c>
    </row>
    <row r="253" spans="2:8">
      <c r="B253" s="28">
        <v>43715</v>
      </c>
      <c r="C253" s="1">
        <f t="shared" si="12"/>
        <v>9</v>
      </c>
      <c r="D253" s="1">
        <f t="shared" si="13"/>
        <v>7</v>
      </c>
      <c r="E253" s="32" t="str">
        <f t="shared" si="14"/>
        <v>979</v>
      </c>
      <c r="F253" s="32">
        <f t="shared" si="15"/>
        <v>1</v>
      </c>
      <c r="G253" s="1">
        <v>251</v>
      </c>
      <c r="H253" s="1">
        <v>9</v>
      </c>
    </row>
    <row r="254" spans="2:8">
      <c r="B254" s="28">
        <v>43716</v>
      </c>
      <c r="C254" s="1">
        <f t="shared" si="12"/>
        <v>9</v>
      </c>
      <c r="D254" s="1">
        <f t="shared" si="13"/>
        <v>8</v>
      </c>
      <c r="E254" s="32" t="str">
        <f t="shared" si="14"/>
        <v>989</v>
      </c>
      <c r="F254" s="32">
        <f t="shared" si="15"/>
        <v>1</v>
      </c>
      <c r="G254" s="1">
        <v>252</v>
      </c>
      <c r="H254" s="1">
        <v>9</v>
      </c>
    </row>
    <row r="255" spans="2:8">
      <c r="B255" s="28">
        <v>43717</v>
      </c>
      <c r="C255" s="1">
        <f t="shared" si="12"/>
        <v>9</v>
      </c>
      <c r="D255" s="1">
        <f t="shared" si="13"/>
        <v>9</v>
      </c>
      <c r="E255" s="32" t="str">
        <f t="shared" si="14"/>
        <v>999</v>
      </c>
      <c r="F255" s="32">
        <f t="shared" si="15"/>
        <v>1</v>
      </c>
      <c r="G255" s="1">
        <v>253</v>
      </c>
      <c r="H255" s="1">
        <v>9</v>
      </c>
    </row>
    <row r="256" spans="2:8">
      <c r="B256" s="28">
        <v>43718</v>
      </c>
      <c r="C256" s="1">
        <f t="shared" si="12"/>
        <v>9</v>
      </c>
      <c r="D256" s="1">
        <f t="shared" si="13"/>
        <v>10</v>
      </c>
      <c r="E256" s="32" t="str">
        <f t="shared" si="14"/>
        <v>9109</v>
      </c>
      <c r="F256" s="32">
        <f t="shared" si="15"/>
        <v>1</v>
      </c>
      <c r="G256" s="1">
        <v>254</v>
      </c>
      <c r="H256" s="1">
        <v>9</v>
      </c>
    </row>
    <row r="257" spans="2:8">
      <c r="B257" s="28">
        <v>43719</v>
      </c>
      <c r="C257" s="1">
        <f t="shared" si="12"/>
        <v>9</v>
      </c>
      <c r="D257" s="1">
        <f t="shared" si="13"/>
        <v>11</v>
      </c>
      <c r="E257" s="32" t="str">
        <f t="shared" si="14"/>
        <v>9119</v>
      </c>
      <c r="F257" s="32">
        <f t="shared" si="15"/>
        <v>1</v>
      </c>
      <c r="G257" s="1">
        <v>255</v>
      </c>
      <c r="H257" s="1">
        <v>9</v>
      </c>
    </row>
    <row r="258" spans="2:8">
      <c r="B258" s="28">
        <v>43720</v>
      </c>
      <c r="C258" s="1">
        <f t="shared" si="12"/>
        <v>9</v>
      </c>
      <c r="D258" s="1">
        <f t="shared" si="13"/>
        <v>12</v>
      </c>
      <c r="E258" s="32" t="str">
        <f t="shared" si="14"/>
        <v>9129</v>
      </c>
      <c r="F258" s="32">
        <f t="shared" si="15"/>
        <v>1</v>
      </c>
      <c r="G258" s="1">
        <v>256</v>
      </c>
      <c r="H258" s="1">
        <v>9</v>
      </c>
    </row>
    <row r="259" spans="2:8">
      <c r="B259" s="28">
        <v>43721</v>
      </c>
      <c r="C259" s="1">
        <f t="shared" si="12"/>
        <v>9</v>
      </c>
      <c r="D259" s="1">
        <f t="shared" si="13"/>
        <v>13</v>
      </c>
      <c r="E259" s="32" t="str">
        <f t="shared" si="14"/>
        <v>9139</v>
      </c>
      <c r="F259" s="32">
        <f t="shared" si="15"/>
        <v>1</v>
      </c>
      <c r="G259" s="1">
        <v>257</v>
      </c>
      <c r="H259" s="1">
        <v>9</v>
      </c>
    </row>
    <row r="260" spans="2:8">
      <c r="B260" s="28">
        <v>43722</v>
      </c>
      <c r="C260" s="1">
        <f t="shared" ref="C260:C323" si="16">MONTH(B260)</f>
        <v>9</v>
      </c>
      <c r="D260" s="1">
        <f t="shared" ref="D260:D323" si="17">DAY(B260)</f>
        <v>14</v>
      </c>
      <c r="E260" s="32" t="str">
        <f t="shared" ref="E260:E323" si="18">CONCATENATE(C260,D260,C260)</f>
        <v>9149</v>
      </c>
      <c r="F260" s="32">
        <f t="shared" ref="F260:F323" si="19">COUNTIF($E$3:$E$368,E260)</f>
        <v>1</v>
      </c>
      <c r="G260" s="1">
        <v>258</v>
      </c>
      <c r="H260" s="1">
        <v>9</v>
      </c>
    </row>
    <row r="261" spans="2:8">
      <c r="B261" s="28">
        <v>43723</v>
      </c>
      <c r="C261" s="1">
        <f t="shared" si="16"/>
        <v>9</v>
      </c>
      <c r="D261" s="1">
        <f t="shared" si="17"/>
        <v>15</v>
      </c>
      <c r="E261" s="32" t="str">
        <f t="shared" si="18"/>
        <v>9159</v>
      </c>
      <c r="F261" s="32">
        <f t="shared" si="19"/>
        <v>1</v>
      </c>
      <c r="G261" s="1">
        <v>259</v>
      </c>
      <c r="H261" s="1">
        <v>9</v>
      </c>
    </row>
    <row r="262" spans="2:8">
      <c r="B262" s="28">
        <v>43724</v>
      </c>
      <c r="C262" s="1">
        <f t="shared" si="16"/>
        <v>9</v>
      </c>
      <c r="D262" s="1">
        <f t="shared" si="17"/>
        <v>16</v>
      </c>
      <c r="E262" s="32" t="str">
        <f t="shared" si="18"/>
        <v>9169</v>
      </c>
      <c r="F262" s="32">
        <f t="shared" si="19"/>
        <v>1</v>
      </c>
      <c r="G262" s="1">
        <v>260</v>
      </c>
      <c r="H262" s="1">
        <v>9</v>
      </c>
    </row>
    <row r="263" spans="2:8">
      <c r="B263" s="28">
        <v>43725</v>
      </c>
      <c r="C263" s="1">
        <f t="shared" si="16"/>
        <v>9</v>
      </c>
      <c r="D263" s="1">
        <f t="shared" si="17"/>
        <v>17</v>
      </c>
      <c r="E263" s="32" t="str">
        <f t="shared" si="18"/>
        <v>9179</v>
      </c>
      <c r="F263" s="32">
        <f t="shared" si="19"/>
        <v>1</v>
      </c>
      <c r="G263" s="1">
        <v>261</v>
      </c>
      <c r="H263" s="1">
        <v>9</v>
      </c>
    </row>
    <row r="264" spans="2:8">
      <c r="B264" s="28">
        <v>43726</v>
      </c>
      <c r="C264" s="1">
        <f t="shared" si="16"/>
        <v>9</v>
      </c>
      <c r="D264" s="1">
        <f t="shared" si="17"/>
        <v>18</v>
      </c>
      <c r="E264" s="32" t="str">
        <f t="shared" si="18"/>
        <v>9189</v>
      </c>
      <c r="F264" s="32">
        <f t="shared" si="19"/>
        <v>1</v>
      </c>
      <c r="G264" s="1">
        <v>262</v>
      </c>
      <c r="H264" s="1">
        <v>9</v>
      </c>
    </row>
    <row r="265" spans="2:8">
      <c r="B265" s="28">
        <v>43727</v>
      </c>
      <c r="C265" s="1">
        <f t="shared" si="16"/>
        <v>9</v>
      </c>
      <c r="D265" s="1">
        <f t="shared" si="17"/>
        <v>19</v>
      </c>
      <c r="E265" s="32" t="str">
        <f t="shared" si="18"/>
        <v>9199</v>
      </c>
      <c r="F265" s="32">
        <f t="shared" si="19"/>
        <v>1</v>
      </c>
      <c r="G265" s="1">
        <v>263</v>
      </c>
      <c r="H265" s="1">
        <v>9</v>
      </c>
    </row>
    <row r="266" spans="2:8">
      <c r="B266" s="28">
        <v>43728</v>
      </c>
      <c r="C266" s="1">
        <f t="shared" si="16"/>
        <v>9</v>
      </c>
      <c r="D266" s="1">
        <f t="shared" si="17"/>
        <v>20</v>
      </c>
      <c r="E266" s="32" t="str">
        <f t="shared" si="18"/>
        <v>9209</v>
      </c>
      <c r="F266" s="32">
        <f t="shared" si="19"/>
        <v>1</v>
      </c>
      <c r="G266" s="1">
        <v>264</v>
      </c>
      <c r="H266" s="1">
        <v>9</v>
      </c>
    </row>
    <row r="267" spans="2:8">
      <c r="B267" s="28">
        <v>43729</v>
      </c>
      <c r="C267" s="1">
        <f t="shared" si="16"/>
        <v>9</v>
      </c>
      <c r="D267" s="1">
        <f t="shared" si="17"/>
        <v>21</v>
      </c>
      <c r="E267" s="32" t="str">
        <f t="shared" si="18"/>
        <v>9219</v>
      </c>
      <c r="F267" s="32">
        <f t="shared" si="19"/>
        <v>1</v>
      </c>
      <c r="G267" s="1">
        <v>265</v>
      </c>
      <c r="H267" s="1">
        <v>10</v>
      </c>
    </row>
    <row r="268" spans="2:8">
      <c r="B268" s="28">
        <v>43730</v>
      </c>
      <c r="C268" s="1">
        <f t="shared" si="16"/>
        <v>9</v>
      </c>
      <c r="D268" s="1">
        <f t="shared" si="17"/>
        <v>22</v>
      </c>
      <c r="E268" s="32" t="str">
        <f t="shared" si="18"/>
        <v>9229</v>
      </c>
      <c r="F268" s="32">
        <f t="shared" si="19"/>
        <v>1</v>
      </c>
      <c r="G268" s="1">
        <v>266</v>
      </c>
      <c r="H268" s="1">
        <v>10</v>
      </c>
    </row>
    <row r="269" spans="2:8">
      <c r="B269" s="28">
        <v>43731</v>
      </c>
      <c r="C269" s="1">
        <f t="shared" si="16"/>
        <v>9</v>
      </c>
      <c r="D269" s="1">
        <f t="shared" si="17"/>
        <v>23</v>
      </c>
      <c r="E269" s="32" t="str">
        <f t="shared" si="18"/>
        <v>9239</v>
      </c>
      <c r="F269" s="32">
        <f t="shared" si="19"/>
        <v>1</v>
      </c>
      <c r="G269" s="1">
        <v>267</v>
      </c>
      <c r="H269" s="1">
        <v>10</v>
      </c>
    </row>
    <row r="270" spans="2:8">
      <c r="B270" s="28">
        <v>43732</v>
      </c>
      <c r="C270" s="1">
        <f t="shared" si="16"/>
        <v>9</v>
      </c>
      <c r="D270" s="1">
        <f t="shared" si="17"/>
        <v>24</v>
      </c>
      <c r="E270" s="32" t="str">
        <f t="shared" si="18"/>
        <v>9249</v>
      </c>
      <c r="F270" s="32">
        <f t="shared" si="19"/>
        <v>1</v>
      </c>
      <c r="G270" s="1">
        <v>268</v>
      </c>
      <c r="H270" s="1">
        <v>10</v>
      </c>
    </row>
    <row r="271" spans="2:8">
      <c r="B271" s="28">
        <v>43733</v>
      </c>
      <c r="C271" s="1">
        <f t="shared" si="16"/>
        <v>9</v>
      </c>
      <c r="D271" s="1">
        <f t="shared" si="17"/>
        <v>25</v>
      </c>
      <c r="E271" s="32" t="str">
        <f t="shared" si="18"/>
        <v>9259</v>
      </c>
      <c r="F271" s="32">
        <f t="shared" si="19"/>
        <v>1</v>
      </c>
      <c r="G271" s="1">
        <v>269</v>
      </c>
      <c r="H271" s="1">
        <v>10</v>
      </c>
    </row>
    <row r="272" spans="2:8">
      <c r="B272" s="28">
        <v>43734</v>
      </c>
      <c r="C272" s="1">
        <f t="shared" si="16"/>
        <v>9</v>
      </c>
      <c r="D272" s="1">
        <f t="shared" si="17"/>
        <v>26</v>
      </c>
      <c r="E272" s="32" t="str">
        <f t="shared" si="18"/>
        <v>9269</v>
      </c>
      <c r="F272" s="32">
        <f t="shared" si="19"/>
        <v>1</v>
      </c>
      <c r="G272" s="1">
        <v>270</v>
      </c>
      <c r="H272" s="1">
        <v>10</v>
      </c>
    </row>
    <row r="273" spans="2:8">
      <c r="B273" s="28">
        <v>43735</v>
      </c>
      <c r="C273" s="1">
        <f t="shared" si="16"/>
        <v>9</v>
      </c>
      <c r="D273" s="1">
        <f t="shared" si="17"/>
        <v>27</v>
      </c>
      <c r="E273" s="32" t="str">
        <f t="shared" si="18"/>
        <v>9279</v>
      </c>
      <c r="F273" s="32">
        <f t="shared" si="19"/>
        <v>1</v>
      </c>
      <c r="G273" s="1">
        <v>271</v>
      </c>
      <c r="H273" s="1">
        <v>10</v>
      </c>
    </row>
    <row r="274" spans="2:8">
      <c r="B274" s="28">
        <v>43736</v>
      </c>
      <c r="C274" s="1">
        <f t="shared" si="16"/>
        <v>9</v>
      </c>
      <c r="D274" s="1">
        <f t="shared" si="17"/>
        <v>28</v>
      </c>
      <c r="E274" s="32" t="str">
        <f t="shared" si="18"/>
        <v>9289</v>
      </c>
      <c r="F274" s="32">
        <f t="shared" si="19"/>
        <v>1</v>
      </c>
      <c r="G274" s="1">
        <v>272</v>
      </c>
      <c r="H274" s="1">
        <v>10</v>
      </c>
    </row>
    <row r="275" spans="2:8">
      <c r="B275" s="28">
        <v>43737</v>
      </c>
      <c r="C275" s="1">
        <f t="shared" si="16"/>
        <v>9</v>
      </c>
      <c r="D275" s="1">
        <f t="shared" si="17"/>
        <v>29</v>
      </c>
      <c r="E275" s="32" t="str">
        <f t="shared" si="18"/>
        <v>9299</v>
      </c>
      <c r="F275" s="32">
        <f t="shared" si="19"/>
        <v>1</v>
      </c>
      <c r="G275" s="1">
        <v>273</v>
      </c>
      <c r="H275" s="1">
        <v>10</v>
      </c>
    </row>
    <row r="276" spans="2:8">
      <c r="B276" s="28">
        <v>43738</v>
      </c>
      <c r="C276" s="1">
        <f t="shared" si="16"/>
        <v>9</v>
      </c>
      <c r="D276" s="1">
        <f t="shared" si="17"/>
        <v>30</v>
      </c>
      <c r="E276" s="32" t="str">
        <f t="shared" si="18"/>
        <v>9309</v>
      </c>
      <c r="F276" s="32">
        <f t="shared" si="19"/>
        <v>1</v>
      </c>
      <c r="G276" s="1">
        <v>274</v>
      </c>
      <c r="H276" s="1">
        <v>10</v>
      </c>
    </row>
    <row r="277" spans="2:8">
      <c r="B277" s="28">
        <v>43739</v>
      </c>
      <c r="C277" s="1">
        <f t="shared" si="16"/>
        <v>10</v>
      </c>
      <c r="D277" s="1">
        <f t="shared" si="17"/>
        <v>1</v>
      </c>
      <c r="E277" s="32" t="str">
        <f t="shared" si="18"/>
        <v>10110</v>
      </c>
      <c r="F277" s="32">
        <f t="shared" si="19"/>
        <v>1</v>
      </c>
      <c r="G277" s="1">
        <v>275</v>
      </c>
      <c r="H277" s="1">
        <v>10</v>
      </c>
    </row>
    <row r="278" spans="2:8">
      <c r="B278" s="28">
        <v>43740</v>
      </c>
      <c r="C278" s="1">
        <f t="shared" si="16"/>
        <v>10</v>
      </c>
      <c r="D278" s="1">
        <f t="shared" si="17"/>
        <v>2</v>
      </c>
      <c r="E278" s="32" t="str">
        <f t="shared" si="18"/>
        <v>10210</v>
      </c>
      <c r="F278" s="32">
        <f t="shared" si="19"/>
        <v>1</v>
      </c>
      <c r="G278" s="1">
        <v>276</v>
      </c>
      <c r="H278" s="1">
        <v>10</v>
      </c>
    </row>
    <row r="279" spans="2:8">
      <c r="B279" s="28">
        <v>43741</v>
      </c>
      <c r="C279" s="1">
        <f t="shared" si="16"/>
        <v>10</v>
      </c>
      <c r="D279" s="1">
        <f t="shared" si="17"/>
        <v>3</v>
      </c>
      <c r="E279" s="32" t="str">
        <f t="shared" si="18"/>
        <v>10310</v>
      </c>
      <c r="F279" s="32">
        <f t="shared" si="19"/>
        <v>1</v>
      </c>
      <c r="G279" s="1">
        <v>277</v>
      </c>
      <c r="H279" s="1">
        <v>10</v>
      </c>
    </row>
    <row r="280" spans="2:8">
      <c r="B280" s="28">
        <v>43742</v>
      </c>
      <c r="C280" s="1">
        <f t="shared" si="16"/>
        <v>10</v>
      </c>
      <c r="D280" s="1">
        <f t="shared" si="17"/>
        <v>4</v>
      </c>
      <c r="E280" s="32" t="str">
        <f t="shared" si="18"/>
        <v>10410</v>
      </c>
      <c r="F280" s="32">
        <f t="shared" si="19"/>
        <v>1</v>
      </c>
      <c r="G280" s="1">
        <v>278</v>
      </c>
      <c r="H280" s="1">
        <v>10</v>
      </c>
    </row>
    <row r="281" spans="2:8">
      <c r="B281" s="28">
        <v>43743</v>
      </c>
      <c r="C281" s="1">
        <f t="shared" si="16"/>
        <v>10</v>
      </c>
      <c r="D281" s="1">
        <f t="shared" si="17"/>
        <v>5</v>
      </c>
      <c r="E281" s="32" t="str">
        <f t="shared" si="18"/>
        <v>10510</v>
      </c>
      <c r="F281" s="32">
        <f t="shared" si="19"/>
        <v>1</v>
      </c>
      <c r="G281" s="1">
        <v>279</v>
      </c>
      <c r="H281" s="1">
        <v>10</v>
      </c>
    </row>
    <row r="282" spans="2:8">
      <c r="B282" s="28">
        <v>43744</v>
      </c>
      <c r="C282" s="1">
        <f t="shared" si="16"/>
        <v>10</v>
      </c>
      <c r="D282" s="1">
        <f t="shared" si="17"/>
        <v>6</v>
      </c>
      <c r="E282" s="32" t="str">
        <f t="shared" si="18"/>
        <v>10610</v>
      </c>
      <c r="F282" s="32">
        <f t="shared" si="19"/>
        <v>1</v>
      </c>
      <c r="G282" s="1">
        <v>280</v>
      </c>
      <c r="H282" s="1">
        <v>10</v>
      </c>
    </row>
    <row r="283" spans="2:8">
      <c r="B283" s="28">
        <v>43745</v>
      </c>
      <c r="C283" s="1">
        <f t="shared" si="16"/>
        <v>10</v>
      </c>
      <c r="D283" s="1">
        <f t="shared" si="17"/>
        <v>7</v>
      </c>
      <c r="E283" s="32" t="str">
        <f t="shared" si="18"/>
        <v>10710</v>
      </c>
      <c r="F283" s="32">
        <f t="shared" si="19"/>
        <v>1</v>
      </c>
      <c r="G283" s="1">
        <v>281</v>
      </c>
      <c r="H283" s="1">
        <v>10</v>
      </c>
    </row>
    <row r="284" spans="2:8">
      <c r="B284" s="28">
        <v>43746</v>
      </c>
      <c r="C284" s="1">
        <f t="shared" si="16"/>
        <v>10</v>
      </c>
      <c r="D284" s="1">
        <f t="shared" si="17"/>
        <v>8</v>
      </c>
      <c r="E284" s="32" t="str">
        <f t="shared" si="18"/>
        <v>10810</v>
      </c>
      <c r="F284" s="32">
        <f t="shared" si="19"/>
        <v>1</v>
      </c>
      <c r="G284" s="1">
        <v>282</v>
      </c>
      <c r="H284" s="1">
        <v>10</v>
      </c>
    </row>
    <row r="285" spans="2:8">
      <c r="B285" s="28">
        <v>43747</v>
      </c>
      <c r="C285" s="1">
        <f t="shared" si="16"/>
        <v>10</v>
      </c>
      <c r="D285" s="1">
        <f t="shared" si="17"/>
        <v>9</v>
      </c>
      <c r="E285" s="32" t="str">
        <f t="shared" si="18"/>
        <v>10910</v>
      </c>
      <c r="F285" s="32">
        <f t="shared" si="19"/>
        <v>1</v>
      </c>
      <c r="G285" s="1">
        <v>283</v>
      </c>
      <c r="H285" s="1">
        <v>10</v>
      </c>
    </row>
    <row r="286" spans="2:8">
      <c r="B286" s="28">
        <v>43748</v>
      </c>
      <c r="C286" s="1">
        <f t="shared" si="16"/>
        <v>10</v>
      </c>
      <c r="D286" s="1">
        <f t="shared" si="17"/>
        <v>10</v>
      </c>
      <c r="E286" s="32" t="str">
        <f t="shared" si="18"/>
        <v>101010</v>
      </c>
      <c r="F286" s="32">
        <f t="shared" si="19"/>
        <v>1</v>
      </c>
      <c r="G286" s="1">
        <v>284</v>
      </c>
      <c r="H286" s="1">
        <v>10</v>
      </c>
    </row>
    <row r="287" spans="2:8">
      <c r="B287" s="28">
        <v>43749</v>
      </c>
      <c r="C287" s="1">
        <f t="shared" si="16"/>
        <v>10</v>
      </c>
      <c r="D287" s="1">
        <f t="shared" si="17"/>
        <v>11</v>
      </c>
      <c r="E287" s="32" t="str">
        <f t="shared" si="18"/>
        <v>101110</v>
      </c>
      <c r="F287" s="32">
        <f t="shared" si="19"/>
        <v>1</v>
      </c>
      <c r="G287" s="1">
        <v>285</v>
      </c>
      <c r="H287" s="1">
        <v>10</v>
      </c>
    </row>
    <row r="288" spans="2:8">
      <c r="B288" s="28">
        <v>43750</v>
      </c>
      <c r="C288" s="1">
        <f t="shared" si="16"/>
        <v>10</v>
      </c>
      <c r="D288" s="1">
        <f t="shared" si="17"/>
        <v>12</v>
      </c>
      <c r="E288" s="32" t="str">
        <f t="shared" si="18"/>
        <v>101210</v>
      </c>
      <c r="F288" s="32">
        <f t="shared" si="19"/>
        <v>1</v>
      </c>
      <c r="G288" s="1">
        <v>286</v>
      </c>
      <c r="H288" s="1">
        <v>10</v>
      </c>
    </row>
    <row r="289" spans="2:8">
      <c r="B289" s="28">
        <v>43751</v>
      </c>
      <c r="C289" s="1">
        <f t="shared" si="16"/>
        <v>10</v>
      </c>
      <c r="D289" s="1">
        <f t="shared" si="17"/>
        <v>13</v>
      </c>
      <c r="E289" s="32" t="str">
        <f t="shared" si="18"/>
        <v>101310</v>
      </c>
      <c r="F289" s="32">
        <f t="shared" si="19"/>
        <v>1</v>
      </c>
      <c r="G289" s="1">
        <v>287</v>
      </c>
      <c r="H289" s="1">
        <v>10</v>
      </c>
    </row>
    <row r="290" spans="2:8">
      <c r="B290" s="28">
        <v>43752</v>
      </c>
      <c r="C290" s="1">
        <f t="shared" si="16"/>
        <v>10</v>
      </c>
      <c r="D290" s="1">
        <f t="shared" si="17"/>
        <v>14</v>
      </c>
      <c r="E290" s="32" t="str">
        <f t="shared" si="18"/>
        <v>101410</v>
      </c>
      <c r="F290" s="32">
        <f t="shared" si="19"/>
        <v>1</v>
      </c>
      <c r="G290" s="1">
        <v>288</v>
      </c>
      <c r="H290" s="1">
        <v>10</v>
      </c>
    </row>
    <row r="291" spans="2:8">
      <c r="B291" s="28">
        <v>43753</v>
      </c>
      <c r="C291" s="1">
        <f t="shared" si="16"/>
        <v>10</v>
      </c>
      <c r="D291" s="1">
        <f t="shared" si="17"/>
        <v>15</v>
      </c>
      <c r="E291" s="32" t="str">
        <f t="shared" si="18"/>
        <v>101510</v>
      </c>
      <c r="F291" s="32">
        <f t="shared" si="19"/>
        <v>1</v>
      </c>
      <c r="G291" s="1">
        <v>289</v>
      </c>
      <c r="H291" s="1">
        <v>10</v>
      </c>
    </row>
    <row r="292" spans="2:8">
      <c r="B292" s="28">
        <v>43754</v>
      </c>
      <c r="C292" s="1">
        <f t="shared" si="16"/>
        <v>10</v>
      </c>
      <c r="D292" s="1">
        <f t="shared" si="17"/>
        <v>16</v>
      </c>
      <c r="E292" s="32" t="str">
        <f t="shared" si="18"/>
        <v>101610</v>
      </c>
      <c r="F292" s="32">
        <f t="shared" si="19"/>
        <v>1</v>
      </c>
      <c r="G292" s="1">
        <v>290</v>
      </c>
      <c r="H292" s="1">
        <v>10</v>
      </c>
    </row>
    <row r="293" spans="2:8">
      <c r="B293" s="28">
        <v>43755</v>
      </c>
      <c r="C293" s="1">
        <f t="shared" si="16"/>
        <v>10</v>
      </c>
      <c r="D293" s="1">
        <f t="shared" si="17"/>
        <v>17</v>
      </c>
      <c r="E293" s="32" t="str">
        <f t="shared" si="18"/>
        <v>101710</v>
      </c>
      <c r="F293" s="32">
        <f t="shared" si="19"/>
        <v>1</v>
      </c>
      <c r="G293" s="1">
        <v>291</v>
      </c>
      <c r="H293" s="1">
        <v>10</v>
      </c>
    </row>
    <row r="294" spans="2:8">
      <c r="B294" s="28">
        <v>43756</v>
      </c>
      <c r="C294" s="1">
        <f t="shared" si="16"/>
        <v>10</v>
      </c>
      <c r="D294" s="1">
        <f t="shared" si="17"/>
        <v>18</v>
      </c>
      <c r="E294" s="32" t="str">
        <f t="shared" si="18"/>
        <v>101810</v>
      </c>
      <c r="F294" s="32">
        <f t="shared" si="19"/>
        <v>1</v>
      </c>
      <c r="G294" s="1">
        <v>292</v>
      </c>
      <c r="H294" s="1">
        <v>10</v>
      </c>
    </row>
    <row r="295" spans="2:8">
      <c r="B295" s="28">
        <v>43757</v>
      </c>
      <c r="C295" s="1">
        <f t="shared" si="16"/>
        <v>10</v>
      </c>
      <c r="D295" s="1">
        <f t="shared" si="17"/>
        <v>19</v>
      </c>
      <c r="E295" s="32" t="str">
        <f t="shared" si="18"/>
        <v>101910</v>
      </c>
      <c r="F295" s="32">
        <f t="shared" si="19"/>
        <v>1</v>
      </c>
      <c r="G295" s="1">
        <v>293</v>
      </c>
      <c r="H295" s="1">
        <v>10</v>
      </c>
    </row>
    <row r="296" spans="2:8">
      <c r="B296" s="28">
        <v>43758</v>
      </c>
      <c r="C296" s="1">
        <f t="shared" si="16"/>
        <v>10</v>
      </c>
      <c r="D296" s="1">
        <f t="shared" si="17"/>
        <v>20</v>
      </c>
      <c r="E296" s="32" t="str">
        <f t="shared" si="18"/>
        <v>102010</v>
      </c>
      <c r="F296" s="32">
        <f t="shared" si="19"/>
        <v>1</v>
      </c>
      <c r="G296" s="1">
        <v>294</v>
      </c>
      <c r="H296" s="1">
        <v>10</v>
      </c>
    </row>
    <row r="297" spans="2:8">
      <c r="B297" s="28">
        <v>43759</v>
      </c>
      <c r="C297" s="1">
        <f t="shared" si="16"/>
        <v>10</v>
      </c>
      <c r="D297" s="1">
        <f t="shared" si="17"/>
        <v>21</v>
      </c>
      <c r="E297" s="32" t="str">
        <f t="shared" si="18"/>
        <v>102110</v>
      </c>
      <c r="F297" s="32">
        <f t="shared" si="19"/>
        <v>1</v>
      </c>
      <c r="G297" s="1">
        <v>295</v>
      </c>
      <c r="H297" s="1">
        <v>11</v>
      </c>
    </row>
    <row r="298" spans="2:8">
      <c r="B298" s="28">
        <v>43760</v>
      </c>
      <c r="C298" s="1">
        <f t="shared" si="16"/>
        <v>10</v>
      </c>
      <c r="D298" s="1">
        <f t="shared" si="17"/>
        <v>22</v>
      </c>
      <c r="E298" s="32" t="str">
        <f t="shared" si="18"/>
        <v>102210</v>
      </c>
      <c r="F298" s="32">
        <f t="shared" si="19"/>
        <v>1</v>
      </c>
      <c r="G298" s="1">
        <v>296</v>
      </c>
      <c r="H298" s="1">
        <v>11</v>
      </c>
    </row>
    <row r="299" spans="2:8">
      <c r="B299" s="28">
        <v>43761</v>
      </c>
      <c r="C299" s="1">
        <f t="shared" si="16"/>
        <v>10</v>
      </c>
      <c r="D299" s="1">
        <f t="shared" si="17"/>
        <v>23</v>
      </c>
      <c r="E299" s="32" t="str">
        <f t="shared" si="18"/>
        <v>102310</v>
      </c>
      <c r="F299" s="32">
        <f t="shared" si="19"/>
        <v>1</v>
      </c>
      <c r="G299" s="1">
        <v>297</v>
      </c>
      <c r="H299" s="1">
        <v>11</v>
      </c>
    </row>
    <row r="300" spans="2:8">
      <c r="B300" s="28">
        <v>43762</v>
      </c>
      <c r="C300" s="1">
        <f t="shared" si="16"/>
        <v>10</v>
      </c>
      <c r="D300" s="1">
        <f t="shared" si="17"/>
        <v>24</v>
      </c>
      <c r="E300" s="32" t="str">
        <f t="shared" si="18"/>
        <v>102410</v>
      </c>
      <c r="F300" s="32">
        <f t="shared" si="19"/>
        <v>1</v>
      </c>
      <c r="G300" s="1">
        <v>298</v>
      </c>
      <c r="H300" s="1">
        <v>11</v>
      </c>
    </row>
    <row r="301" spans="2:8">
      <c r="B301" s="28">
        <v>43763</v>
      </c>
      <c r="C301" s="1">
        <f t="shared" si="16"/>
        <v>10</v>
      </c>
      <c r="D301" s="1">
        <f t="shared" si="17"/>
        <v>25</v>
      </c>
      <c r="E301" s="32" t="str">
        <f t="shared" si="18"/>
        <v>102510</v>
      </c>
      <c r="F301" s="32">
        <f t="shared" si="19"/>
        <v>1</v>
      </c>
      <c r="G301" s="1">
        <v>299</v>
      </c>
      <c r="H301" s="1">
        <v>11</v>
      </c>
    </row>
    <row r="302" spans="2:8">
      <c r="B302" s="28">
        <v>43764</v>
      </c>
      <c r="C302" s="1">
        <f t="shared" si="16"/>
        <v>10</v>
      </c>
      <c r="D302" s="1">
        <f t="shared" si="17"/>
        <v>26</v>
      </c>
      <c r="E302" s="32" t="str">
        <f t="shared" si="18"/>
        <v>102610</v>
      </c>
      <c r="F302" s="32">
        <f t="shared" si="19"/>
        <v>1</v>
      </c>
      <c r="G302" s="1">
        <v>300</v>
      </c>
      <c r="H302" s="1">
        <v>11</v>
      </c>
    </row>
    <row r="303" spans="2:8">
      <c r="B303" s="28">
        <v>43765</v>
      </c>
      <c r="C303" s="1">
        <f t="shared" si="16"/>
        <v>10</v>
      </c>
      <c r="D303" s="1">
        <f t="shared" si="17"/>
        <v>27</v>
      </c>
      <c r="E303" s="32" t="str">
        <f t="shared" si="18"/>
        <v>102710</v>
      </c>
      <c r="F303" s="32">
        <f t="shared" si="19"/>
        <v>1</v>
      </c>
      <c r="G303" s="1">
        <v>301</v>
      </c>
      <c r="H303" s="1">
        <v>11</v>
      </c>
    </row>
    <row r="304" spans="2:8">
      <c r="B304" s="28">
        <v>43766</v>
      </c>
      <c r="C304" s="1">
        <f t="shared" si="16"/>
        <v>10</v>
      </c>
      <c r="D304" s="1">
        <f t="shared" si="17"/>
        <v>28</v>
      </c>
      <c r="E304" s="32" t="str">
        <f t="shared" si="18"/>
        <v>102810</v>
      </c>
      <c r="F304" s="32">
        <f t="shared" si="19"/>
        <v>1</v>
      </c>
      <c r="G304" s="1">
        <v>302</v>
      </c>
      <c r="H304" s="1">
        <v>11</v>
      </c>
    </row>
    <row r="305" spans="2:8">
      <c r="B305" s="28">
        <v>43767</v>
      </c>
      <c r="C305" s="1">
        <f t="shared" si="16"/>
        <v>10</v>
      </c>
      <c r="D305" s="1">
        <f t="shared" si="17"/>
        <v>29</v>
      </c>
      <c r="E305" s="32" t="str">
        <f t="shared" si="18"/>
        <v>102910</v>
      </c>
      <c r="F305" s="32">
        <f t="shared" si="19"/>
        <v>1</v>
      </c>
      <c r="G305" s="1">
        <v>303</v>
      </c>
      <c r="H305" s="1">
        <v>11</v>
      </c>
    </row>
    <row r="306" spans="2:8">
      <c r="B306" s="28">
        <v>43768</v>
      </c>
      <c r="C306" s="1">
        <f t="shared" si="16"/>
        <v>10</v>
      </c>
      <c r="D306" s="1">
        <f t="shared" si="17"/>
        <v>30</v>
      </c>
      <c r="E306" s="32" t="str">
        <f t="shared" si="18"/>
        <v>103010</v>
      </c>
      <c r="F306" s="32">
        <f t="shared" si="19"/>
        <v>1</v>
      </c>
      <c r="G306" s="1">
        <v>304</v>
      </c>
      <c r="H306" s="1">
        <v>11</v>
      </c>
    </row>
    <row r="307" spans="2:8">
      <c r="B307" s="28">
        <v>43769</v>
      </c>
      <c r="C307" s="1">
        <f t="shared" si="16"/>
        <v>10</v>
      </c>
      <c r="D307" s="1">
        <f t="shared" si="17"/>
        <v>31</v>
      </c>
      <c r="E307" s="32" t="str">
        <f t="shared" si="18"/>
        <v>103110</v>
      </c>
      <c r="F307" s="32">
        <f t="shared" si="19"/>
        <v>1</v>
      </c>
      <c r="G307" s="1">
        <v>305</v>
      </c>
      <c r="H307" s="1">
        <v>11</v>
      </c>
    </row>
    <row r="308" spans="2:8">
      <c r="B308" s="28">
        <v>43770</v>
      </c>
      <c r="C308" s="1">
        <f t="shared" si="16"/>
        <v>11</v>
      </c>
      <c r="D308" s="1">
        <f t="shared" si="17"/>
        <v>1</v>
      </c>
      <c r="E308" s="32" t="str">
        <f t="shared" si="18"/>
        <v>11111</v>
      </c>
      <c r="F308" s="32">
        <f t="shared" si="19"/>
        <v>1</v>
      </c>
      <c r="G308" s="1">
        <v>306</v>
      </c>
      <c r="H308" s="1">
        <v>11</v>
      </c>
    </row>
    <row r="309" spans="2:8">
      <c r="B309" s="28">
        <v>43771</v>
      </c>
      <c r="C309" s="1">
        <f t="shared" si="16"/>
        <v>11</v>
      </c>
      <c r="D309" s="1">
        <f t="shared" si="17"/>
        <v>2</v>
      </c>
      <c r="E309" s="32" t="str">
        <f t="shared" si="18"/>
        <v>11211</v>
      </c>
      <c r="F309" s="32">
        <f t="shared" si="19"/>
        <v>1</v>
      </c>
      <c r="G309" s="1">
        <v>307</v>
      </c>
      <c r="H309" s="1">
        <v>11</v>
      </c>
    </row>
    <row r="310" spans="2:8">
      <c r="B310" s="28">
        <v>43772</v>
      </c>
      <c r="C310" s="1">
        <f t="shared" si="16"/>
        <v>11</v>
      </c>
      <c r="D310" s="1">
        <f t="shared" si="17"/>
        <v>3</v>
      </c>
      <c r="E310" s="32" t="str">
        <f t="shared" si="18"/>
        <v>11311</v>
      </c>
      <c r="F310" s="32">
        <f t="shared" si="19"/>
        <v>1</v>
      </c>
      <c r="G310" s="1">
        <v>308</v>
      </c>
      <c r="H310" s="1">
        <v>11</v>
      </c>
    </row>
    <row r="311" spans="2:8">
      <c r="B311" s="28">
        <v>43773</v>
      </c>
      <c r="C311" s="1">
        <f t="shared" si="16"/>
        <v>11</v>
      </c>
      <c r="D311" s="1">
        <f t="shared" si="17"/>
        <v>4</v>
      </c>
      <c r="E311" s="32" t="str">
        <f t="shared" si="18"/>
        <v>11411</v>
      </c>
      <c r="F311" s="32">
        <f t="shared" si="19"/>
        <v>1</v>
      </c>
      <c r="G311" s="1">
        <v>309</v>
      </c>
      <c r="H311" s="1">
        <v>11</v>
      </c>
    </row>
    <row r="312" spans="2:8">
      <c r="B312" s="28">
        <v>43774</v>
      </c>
      <c r="C312" s="1">
        <f t="shared" si="16"/>
        <v>11</v>
      </c>
      <c r="D312" s="1">
        <f t="shared" si="17"/>
        <v>5</v>
      </c>
      <c r="E312" s="32" t="str">
        <f t="shared" si="18"/>
        <v>11511</v>
      </c>
      <c r="F312" s="32">
        <f t="shared" si="19"/>
        <v>1</v>
      </c>
      <c r="G312" s="1">
        <v>310</v>
      </c>
      <c r="H312" s="1">
        <v>11</v>
      </c>
    </row>
    <row r="313" spans="2:8">
      <c r="B313" s="28">
        <v>43775</v>
      </c>
      <c r="C313" s="1">
        <f t="shared" si="16"/>
        <v>11</v>
      </c>
      <c r="D313" s="1">
        <f t="shared" si="17"/>
        <v>6</v>
      </c>
      <c r="E313" s="32" t="str">
        <f t="shared" si="18"/>
        <v>11611</v>
      </c>
      <c r="F313" s="32">
        <f t="shared" si="19"/>
        <v>1</v>
      </c>
      <c r="G313" s="1">
        <v>311</v>
      </c>
      <c r="H313" s="1">
        <v>11</v>
      </c>
    </row>
    <row r="314" spans="2:8">
      <c r="B314" s="28">
        <v>43776</v>
      </c>
      <c r="C314" s="1">
        <f t="shared" si="16"/>
        <v>11</v>
      </c>
      <c r="D314" s="1">
        <f t="shared" si="17"/>
        <v>7</v>
      </c>
      <c r="E314" s="32" t="str">
        <f t="shared" si="18"/>
        <v>11711</v>
      </c>
      <c r="F314" s="32">
        <f t="shared" si="19"/>
        <v>1</v>
      </c>
      <c r="G314" s="1">
        <v>312</v>
      </c>
      <c r="H314" s="1">
        <v>11</v>
      </c>
    </row>
    <row r="315" spans="2:8">
      <c r="B315" s="28">
        <v>43777</v>
      </c>
      <c r="C315" s="1">
        <f t="shared" si="16"/>
        <v>11</v>
      </c>
      <c r="D315" s="1">
        <f t="shared" si="17"/>
        <v>8</v>
      </c>
      <c r="E315" s="32" t="str">
        <f t="shared" si="18"/>
        <v>11811</v>
      </c>
      <c r="F315" s="32">
        <f t="shared" si="19"/>
        <v>1</v>
      </c>
      <c r="G315" s="1">
        <v>313</v>
      </c>
      <c r="H315" s="1">
        <v>11</v>
      </c>
    </row>
    <row r="316" spans="2:8">
      <c r="B316" s="28">
        <v>43778</v>
      </c>
      <c r="C316" s="1">
        <f t="shared" si="16"/>
        <v>11</v>
      </c>
      <c r="D316" s="1">
        <f t="shared" si="17"/>
        <v>9</v>
      </c>
      <c r="E316" s="32" t="str">
        <f t="shared" si="18"/>
        <v>11911</v>
      </c>
      <c r="F316" s="32">
        <f t="shared" si="19"/>
        <v>1</v>
      </c>
      <c r="G316" s="1">
        <v>314</v>
      </c>
      <c r="H316" s="1">
        <v>11</v>
      </c>
    </row>
    <row r="317" spans="2:8">
      <c r="B317" s="28">
        <v>43779</v>
      </c>
      <c r="C317" s="1">
        <f t="shared" si="16"/>
        <v>11</v>
      </c>
      <c r="D317" s="1">
        <f t="shared" si="17"/>
        <v>10</v>
      </c>
      <c r="E317" s="32" t="str">
        <f t="shared" si="18"/>
        <v>111011</v>
      </c>
      <c r="F317" s="32">
        <f t="shared" si="19"/>
        <v>1</v>
      </c>
      <c r="G317" s="1">
        <v>315</v>
      </c>
      <c r="H317" s="1">
        <v>11</v>
      </c>
    </row>
    <row r="318" spans="2:8">
      <c r="B318" s="28">
        <v>43780</v>
      </c>
      <c r="C318" s="1">
        <f t="shared" si="16"/>
        <v>11</v>
      </c>
      <c r="D318" s="1">
        <f t="shared" si="17"/>
        <v>11</v>
      </c>
      <c r="E318" s="32" t="str">
        <f t="shared" si="18"/>
        <v>111111</v>
      </c>
      <c r="F318" s="32">
        <f t="shared" si="19"/>
        <v>1</v>
      </c>
      <c r="G318" s="1">
        <v>316</v>
      </c>
      <c r="H318" s="1">
        <v>11</v>
      </c>
    </row>
    <row r="319" spans="2:8">
      <c r="B319" s="28">
        <v>43781</v>
      </c>
      <c r="C319" s="1">
        <f t="shared" si="16"/>
        <v>11</v>
      </c>
      <c r="D319" s="1">
        <f t="shared" si="17"/>
        <v>12</v>
      </c>
      <c r="E319" s="32" t="str">
        <f t="shared" si="18"/>
        <v>111211</v>
      </c>
      <c r="F319" s="32">
        <f t="shared" si="19"/>
        <v>1</v>
      </c>
      <c r="G319" s="1">
        <v>317</v>
      </c>
      <c r="H319" s="1">
        <v>11</v>
      </c>
    </row>
    <row r="320" spans="2:8">
      <c r="B320" s="28">
        <v>43782</v>
      </c>
      <c r="C320" s="1">
        <f t="shared" si="16"/>
        <v>11</v>
      </c>
      <c r="D320" s="1">
        <f t="shared" si="17"/>
        <v>13</v>
      </c>
      <c r="E320" s="32" t="str">
        <f t="shared" si="18"/>
        <v>111311</v>
      </c>
      <c r="F320" s="32">
        <f t="shared" si="19"/>
        <v>1</v>
      </c>
      <c r="G320" s="1">
        <v>318</v>
      </c>
      <c r="H320" s="1">
        <v>11</v>
      </c>
    </row>
    <row r="321" spans="2:8">
      <c r="B321" s="28">
        <v>43783</v>
      </c>
      <c r="C321" s="1">
        <f t="shared" si="16"/>
        <v>11</v>
      </c>
      <c r="D321" s="1">
        <f t="shared" si="17"/>
        <v>14</v>
      </c>
      <c r="E321" s="32" t="str">
        <f t="shared" si="18"/>
        <v>111411</v>
      </c>
      <c r="F321" s="32">
        <f t="shared" si="19"/>
        <v>1</v>
      </c>
      <c r="G321" s="1">
        <v>319</v>
      </c>
      <c r="H321" s="1">
        <v>11</v>
      </c>
    </row>
    <row r="322" spans="2:8">
      <c r="B322" s="28">
        <v>43784</v>
      </c>
      <c r="C322" s="1">
        <f t="shared" si="16"/>
        <v>11</v>
      </c>
      <c r="D322" s="1">
        <f t="shared" si="17"/>
        <v>15</v>
      </c>
      <c r="E322" s="32" t="str">
        <f t="shared" si="18"/>
        <v>111511</v>
      </c>
      <c r="F322" s="32">
        <f t="shared" si="19"/>
        <v>1</v>
      </c>
      <c r="G322" s="1">
        <v>320</v>
      </c>
      <c r="H322" s="1">
        <v>11</v>
      </c>
    </row>
    <row r="323" spans="2:8">
      <c r="B323" s="28">
        <v>43785</v>
      </c>
      <c r="C323" s="1">
        <f t="shared" si="16"/>
        <v>11</v>
      </c>
      <c r="D323" s="1">
        <f t="shared" si="17"/>
        <v>16</v>
      </c>
      <c r="E323" s="32" t="str">
        <f t="shared" si="18"/>
        <v>111611</v>
      </c>
      <c r="F323" s="32">
        <f t="shared" si="19"/>
        <v>1</v>
      </c>
      <c r="G323" s="1">
        <v>321</v>
      </c>
      <c r="H323" s="1">
        <v>11</v>
      </c>
    </row>
    <row r="324" spans="2:8">
      <c r="B324" s="28">
        <v>43786</v>
      </c>
      <c r="C324" s="1">
        <f t="shared" ref="C324:C368" si="20">MONTH(B324)</f>
        <v>11</v>
      </c>
      <c r="D324" s="1">
        <f t="shared" ref="D324:D368" si="21">DAY(B324)</f>
        <v>17</v>
      </c>
      <c r="E324" s="32" t="str">
        <f t="shared" ref="E324:E368" si="22">CONCATENATE(C324,D324,C324)</f>
        <v>111711</v>
      </c>
      <c r="F324" s="32">
        <f t="shared" ref="F324:F368" si="23">COUNTIF($E$3:$E$368,E324)</f>
        <v>1</v>
      </c>
      <c r="G324" s="1">
        <v>322</v>
      </c>
      <c r="H324" s="1">
        <v>11</v>
      </c>
    </row>
    <row r="325" spans="2:8">
      <c r="B325" s="28">
        <v>43787</v>
      </c>
      <c r="C325" s="1">
        <f t="shared" si="20"/>
        <v>11</v>
      </c>
      <c r="D325" s="1">
        <f t="shared" si="21"/>
        <v>18</v>
      </c>
      <c r="E325" s="32" t="str">
        <f t="shared" si="22"/>
        <v>111811</v>
      </c>
      <c r="F325" s="32">
        <f t="shared" si="23"/>
        <v>1</v>
      </c>
      <c r="G325" s="1">
        <v>323</v>
      </c>
      <c r="H325" s="1">
        <v>11</v>
      </c>
    </row>
    <row r="326" spans="2:8">
      <c r="B326" s="28">
        <v>43788</v>
      </c>
      <c r="C326" s="1">
        <f t="shared" si="20"/>
        <v>11</v>
      </c>
      <c r="D326" s="1">
        <f t="shared" si="21"/>
        <v>19</v>
      </c>
      <c r="E326" s="32" t="str">
        <f t="shared" si="22"/>
        <v>111911</v>
      </c>
      <c r="F326" s="32">
        <f t="shared" si="23"/>
        <v>1</v>
      </c>
      <c r="G326" s="1">
        <v>324</v>
      </c>
      <c r="H326" s="1">
        <v>11</v>
      </c>
    </row>
    <row r="327" spans="2:8">
      <c r="B327" s="28">
        <v>43789</v>
      </c>
      <c r="C327" s="1">
        <f t="shared" si="20"/>
        <v>11</v>
      </c>
      <c r="D327" s="1">
        <f t="shared" si="21"/>
        <v>20</v>
      </c>
      <c r="E327" s="32" t="str">
        <f t="shared" si="22"/>
        <v>112011</v>
      </c>
      <c r="F327" s="32">
        <f t="shared" si="23"/>
        <v>1</v>
      </c>
      <c r="G327" s="1">
        <v>325</v>
      </c>
      <c r="H327" s="1">
        <v>11</v>
      </c>
    </row>
    <row r="328" spans="2:8">
      <c r="B328" s="28">
        <v>43790</v>
      </c>
      <c r="C328" s="1">
        <f t="shared" si="20"/>
        <v>11</v>
      </c>
      <c r="D328" s="1">
        <f t="shared" si="21"/>
        <v>21</v>
      </c>
      <c r="E328" s="32" t="str">
        <f t="shared" si="22"/>
        <v>112111</v>
      </c>
      <c r="F328" s="32">
        <f t="shared" si="23"/>
        <v>1</v>
      </c>
      <c r="G328" s="1">
        <v>326</v>
      </c>
      <c r="H328" s="1">
        <v>12</v>
      </c>
    </row>
    <row r="329" spans="2:8">
      <c r="B329" s="28">
        <v>43791</v>
      </c>
      <c r="C329" s="1">
        <f t="shared" si="20"/>
        <v>11</v>
      </c>
      <c r="D329" s="1">
        <f t="shared" si="21"/>
        <v>22</v>
      </c>
      <c r="E329" s="32" t="str">
        <f t="shared" si="22"/>
        <v>112211</v>
      </c>
      <c r="F329" s="32">
        <f t="shared" si="23"/>
        <v>1</v>
      </c>
      <c r="G329" s="1">
        <v>327</v>
      </c>
      <c r="H329" s="1">
        <v>12</v>
      </c>
    </row>
    <row r="330" spans="2:8">
      <c r="B330" s="28">
        <v>43792</v>
      </c>
      <c r="C330" s="1">
        <f t="shared" si="20"/>
        <v>11</v>
      </c>
      <c r="D330" s="1">
        <f t="shared" si="21"/>
        <v>23</v>
      </c>
      <c r="E330" s="32" t="str">
        <f t="shared" si="22"/>
        <v>112311</v>
      </c>
      <c r="F330" s="32">
        <f t="shared" si="23"/>
        <v>1</v>
      </c>
      <c r="G330" s="1">
        <v>328</v>
      </c>
      <c r="H330" s="1">
        <v>12</v>
      </c>
    </row>
    <row r="331" spans="2:8">
      <c r="B331" s="28">
        <v>43793</v>
      </c>
      <c r="C331" s="1">
        <f t="shared" si="20"/>
        <v>11</v>
      </c>
      <c r="D331" s="1">
        <f t="shared" si="21"/>
        <v>24</v>
      </c>
      <c r="E331" s="32" t="str">
        <f t="shared" si="22"/>
        <v>112411</v>
      </c>
      <c r="F331" s="32">
        <f t="shared" si="23"/>
        <v>1</v>
      </c>
      <c r="G331" s="1">
        <v>329</v>
      </c>
      <c r="H331" s="1">
        <v>12</v>
      </c>
    </row>
    <row r="332" spans="2:8">
      <c r="B332" s="28">
        <v>43794</v>
      </c>
      <c r="C332" s="1">
        <f t="shared" si="20"/>
        <v>11</v>
      </c>
      <c r="D332" s="1">
        <f t="shared" si="21"/>
        <v>25</v>
      </c>
      <c r="E332" s="32" t="str">
        <f t="shared" si="22"/>
        <v>112511</v>
      </c>
      <c r="F332" s="32">
        <f t="shared" si="23"/>
        <v>1</v>
      </c>
      <c r="G332" s="1">
        <v>330</v>
      </c>
      <c r="H332" s="1">
        <v>12</v>
      </c>
    </row>
    <row r="333" spans="2:8">
      <c r="B333" s="28">
        <v>43795</v>
      </c>
      <c r="C333" s="1">
        <f t="shared" si="20"/>
        <v>11</v>
      </c>
      <c r="D333" s="1">
        <f t="shared" si="21"/>
        <v>26</v>
      </c>
      <c r="E333" s="32" t="str">
        <f t="shared" si="22"/>
        <v>112611</v>
      </c>
      <c r="F333" s="32">
        <f t="shared" si="23"/>
        <v>1</v>
      </c>
      <c r="G333" s="1">
        <v>331</v>
      </c>
      <c r="H333" s="1">
        <v>12</v>
      </c>
    </row>
    <row r="334" spans="2:8">
      <c r="B334" s="28">
        <v>43796</v>
      </c>
      <c r="C334" s="1">
        <f t="shared" si="20"/>
        <v>11</v>
      </c>
      <c r="D334" s="1">
        <f t="shared" si="21"/>
        <v>27</v>
      </c>
      <c r="E334" s="32" t="str">
        <f t="shared" si="22"/>
        <v>112711</v>
      </c>
      <c r="F334" s="32">
        <f t="shared" si="23"/>
        <v>1</v>
      </c>
      <c r="G334" s="1">
        <v>332</v>
      </c>
      <c r="H334" s="1">
        <v>12</v>
      </c>
    </row>
    <row r="335" spans="2:8">
      <c r="B335" s="28">
        <v>43797</v>
      </c>
      <c r="C335" s="1">
        <f t="shared" si="20"/>
        <v>11</v>
      </c>
      <c r="D335" s="1">
        <f t="shared" si="21"/>
        <v>28</v>
      </c>
      <c r="E335" s="32" t="str">
        <f t="shared" si="22"/>
        <v>112811</v>
      </c>
      <c r="F335" s="32">
        <f t="shared" si="23"/>
        <v>1</v>
      </c>
      <c r="G335" s="1">
        <v>333</v>
      </c>
      <c r="H335" s="1">
        <v>12</v>
      </c>
    </row>
    <row r="336" spans="2:8">
      <c r="B336" s="28">
        <v>43798</v>
      </c>
      <c r="C336" s="1">
        <f t="shared" si="20"/>
        <v>11</v>
      </c>
      <c r="D336" s="1">
        <f t="shared" si="21"/>
        <v>29</v>
      </c>
      <c r="E336" s="32" t="str">
        <f t="shared" si="22"/>
        <v>112911</v>
      </c>
      <c r="F336" s="32">
        <f t="shared" si="23"/>
        <v>1</v>
      </c>
      <c r="G336" s="1">
        <v>334</v>
      </c>
      <c r="H336" s="1">
        <v>12</v>
      </c>
    </row>
    <row r="337" spans="2:8">
      <c r="B337" s="28">
        <v>43799</v>
      </c>
      <c r="C337" s="1">
        <f t="shared" si="20"/>
        <v>11</v>
      </c>
      <c r="D337" s="1">
        <f t="shared" si="21"/>
        <v>30</v>
      </c>
      <c r="E337" s="32" t="str">
        <f t="shared" si="22"/>
        <v>113011</v>
      </c>
      <c r="F337" s="32">
        <f t="shared" si="23"/>
        <v>1</v>
      </c>
      <c r="G337" s="1">
        <v>335</v>
      </c>
      <c r="H337" s="1">
        <v>12</v>
      </c>
    </row>
    <row r="338" spans="2:8">
      <c r="B338" s="28">
        <v>43800</v>
      </c>
      <c r="C338" s="1">
        <f t="shared" si="20"/>
        <v>12</v>
      </c>
      <c r="D338" s="1">
        <f t="shared" si="21"/>
        <v>1</v>
      </c>
      <c r="E338" s="32" t="str">
        <f t="shared" si="22"/>
        <v>12112</v>
      </c>
      <c r="F338" s="32">
        <f t="shared" si="23"/>
        <v>1</v>
      </c>
      <c r="G338" s="1">
        <v>336</v>
      </c>
      <c r="H338" s="1">
        <v>12</v>
      </c>
    </row>
    <row r="339" spans="2:8">
      <c r="B339" s="28">
        <v>43801</v>
      </c>
      <c r="C339" s="1">
        <f t="shared" si="20"/>
        <v>12</v>
      </c>
      <c r="D339" s="1">
        <f t="shared" si="21"/>
        <v>2</v>
      </c>
      <c r="E339" s="32" t="str">
        <f t="shared" si="22"/>
        <v>12212</v>
      </c>
      <c r="F339" s="32">
        <f t="shared" si="23"/>
        <v>1</v>
      </c>
      <c r="G339" s="1">
        <v>337</v>
      </c>
      <c r="H339" s="1">
        <v>12</v>
      </c>
    </row>
    <row r="340" spans="2:8">
      <c r="B340" s="28">
        <v>43802</v>
      </c>
      <c r="C340" s="1">
        <f t="shared" si="20"/>
        <v>12</v>
      </c>
      <c r="D340" s="1">
        <f t="shared" si="21"/>
        <v>3</v>
      </c>
      <c r="E340" s="32" t="str">
        <f t="shared" si="22"/>
        <v>12312</v>
      </c>
      <c r="F340" s="32">
        <f t="shared" si="23"/>
        <v>1</v>
      </c>
      <c r="G340" s="1">
        <v>338</v>
      </c>
      <c r="H340" s="1">
        <v>12</v>
      </c>
    </row>
    <row r="341" spans="2:8">
      <c r="B341" s="28">
        <v>43803</v>
      </c>
      <c r="C341" s="1">
        <f t="shared" si="20"/>
        <v>12</v>
      </c>
      <c r="D341" s="1">
        <f t="shared" si="21"/>
        <v>4</v>
      </c>
      <c r="E341" s="32" t="str">
        <f t="shared" si="22"/>
        <v>12412</v>
      </c>
      <c r="F341" s="32">
        <f t="shared" si="23"/>
        <v>1</v>
      </c>
      <c r="G341" s="1">
        <v>339</v>
      </c>
      <c r="H341" s="1">
        <v>12</v>
      </c>
    </row>
    <row r="342" spans="2:8">
      <c r="B342" s="28">
        <v>43804</v>
      </c>
      <c r="C342" s="1">
        <f t="shared" si="20"/>
        <v>12</v>
      </c>
      <c r="D342" s="1">
        <f t="shared" si="21"/>
        <v>5</v>
      </c>
      <c r="E342" s="32" t="str">
        <f t="shared" si="22"/>
        <v>12512</v>
      </c>
      <c r="F342" s="32">
        <f t="shared" si="23"/>
        <v>1</v>
      </c>
      <c r="G342" s="1">
        <v>340</v>
      </c>
      <c r="H342" s="1">
        <v>12</v>
      </c>
    </row>
    <row r="343" spans="2:8">
      <c r="B343" s="28">
        <v>43805</v>
      </c>
      <c r="C343" s="1">
        <f t="shared" si="20"/>
        <v>12</v>
      </c>
      <c r="D343" s="1">
        <f t="shared" si="21"/>
        <v>6</v>
      </c>
      <c r="E343" s="32" t="str">
        <f t="shared" si="22"/>
        <v>12612</v>
      </c>
      <c r="F343" s="32">
        <f t="shared" si="23"/>
        <v>1</v>
      </c>
      <c r="G343" s="1">
        <v>341</v>
      </c>
      <c r="H343" s="1">
        <v>12</v>
      </c>
    </row>
    <row r="344" spans="2:8">
      <c r="B344" s="28">
        <v>43806</v>
      </c>
      <c r="C344" s="1">
        <f t="shared" si="20"/>
        <v>12</v>
      </c>
      <c r="D344" s="1">
        <f t="shared" si="21"/>
        <v>7</v>
      </c>
      <c r="E344" s="32" t="str">
        <f t="shared" si="22"/>
        <v>12712</v>
      </c>
      <c r="F344" s="32">
        <f t="shared" si="23"/>
        <v>1</v>
      </c>
      <c r="G344" s="1">
        <v>342</v>
      </c>
      <c r="H344" s="1">
        <v>12</v>
      </c>
    </row>
    <row r="345" spans="2:8">
      <c r="B345" s="28">
        <v>43807</v>
      </c>
      <c r="C345" s="1">
        <f t="shared" si="20"/>
        <v>12</v>
      </c>
      <c r="D345" s="1">
        <f t="shared" si="21"/>
        <v>8</v>
      </c>
      <c r="E345" s="32" t="str">
        <f t="shared" si="22"/>
        <v>12812</v>
      </c>
      <c r="F345" s="32">
        <f t="shared" si="23"/>
        <v>1</v>
      </c>
      <c r="G345" s="1">
        <v>343</v>
      </c>
      <c r="H345" s="1">
        <v>12</v>
      </c>
    </row>
    <row r="346" spans="2:8">
      <c r="B346" s="28">
        <v>43808</v>
      </c>
      <c r="C346" s="1">
        <f t="shared" si="20"/>
        <v>12</v>
      </c>
      <c r="D346" s="1">
        <f t="shared" si="21"/>
        <v>9</v>
      </c>
      <c r="E346" s="32" t="str">
        <f t="shared" si="22"/>
        <v>12912</v>
      </c>
      <c r="F346" s="32">
        <f t="shared" si="23"/>
        <v>1</v>
      </c>
      <c r="G346" s="1">
        <v>344</v>
      </c>
      <c r="H346" s="1">
        <v>12</v>
      </c>
    </row>
    <row r="347" spans="2:8">
      <c r="B347" s="28">
        <v>43809</v>
      </c>
      <c r="C347" s="1">
        <f t="shared" si="20"/>
        <v>12</v>
      </c>
      <c r="D347" s="1">
        <f t="shared" si="21"/>
        <v>10</v>
      </c>
      <c r="E347" s="32" t="str">
        <f t="shared" si="22"/>
        <v>121012</v>
      </c>
      <c r="F347" s="32">
        <f t="shared" si="23"/>
        <v>1</v>
      </c>
      <c r="G347" s="1">
        <v>345</v>
      </c>
      <c r="H347" s="1">
        <v>12</v>
      </c>
    </row>
    <row r="348" spans="2:8">
      <c r="B348" s="28">
        <v>43810</v>
      </c>
      <c r="C348" s="1">
        <f t="shared" si="20"/>
        <v>12</v>
      </c>
      <c r="D348" s="1">
        <f t="shared" si="21"/>
        <v>11</v>
      </c>
      <c r="E348" s="32" t="str">
        <f t="shared" si="22"/>
        <v>121112</v>
      </c>
      <c r="F348" s="32">
        <f t="shared" si="23"/>
        <v>1</v>
      </c>
      <c r="G348" s="1">
        <v>346</v>
      </c>
      <c r="H348" s="1">
        <v>12</v>
      </c>
    </row>
    <row r="349" spans="2:8">
      <c r="B349" s="28">
        <v>43811</v>
      </c>
      <c r="C349" s="1">
        <f t="shared" si="20"/>
        <v>12</v>
      </c>
      <c r="D349" s="1">
        <f t="shared" si="21"/>
        <v>12</v>
      </c>
      <c r="E349" s="32" t="str">
        <f t="shared" si="22"/>
        <v>121212</v>
      </c>
      <c r="F349" s="32">
        <f t="shared" si="23"/>
        <v>1</v>
      </c>
      <c r="G349" s="1">
        <v>347</v>
      </c>
      <c r="H349" s="1">
        <v>12</v>
      </c>
    </row>
    <row r="350" spans="2:8">
      <c r="B350" s="28">
        <v>43812</v>
      </c>
      <c r="C350" s="1">
        <f t="shared" si="20"/>
        <v>12</v>
      </c>
      <c r="D350" s="1">
        <f t="shared" si="21"/>
        <v>13</v>
      </c>
      <c r="E350" s="32" t="str">
        <f t="shared" si="22"/>
        <v>121312</v>
      </c>
      <c r="F350" s="32">
        <f t="shared" si="23"/>
        <v>1</v>
      </c>
      <c r="G350" s="1">
        <v>348</v>
      </c>
      <c r="H350" s="1">
        <v>12</v>
      </c>
    </row>
    <row r="351" spans="2:8">
      <c r="B351" s="28">
        <v>43813</v>
      </c>
      <c r="C351" s="1">
        <f t="shared" si="20"/>
        <v>12</v>
      </c>
      <c r="D351" s="1">
        <f t="shared" si="21"/>
        <v>14</v>
      </c>
      <c r="E351" s="32" t="str">
        <f t="shared" si="22"/>
        <v>121412</v>
      </c>
      <c r="F351" s="32">
        <f t="shared" si="23"/>
        <v>1</v>
      </c>
      <c r="G351" s="1">
        <v>349</v>
      </c>
      <c r="H351" s="1">
        <v>12</v>
      </c>
    </row>
    <row r="352" spans="2:8">
      <c r="B352" s="28">
        <v>43814</v>
      </c>
      <c r="C352" s="1">
        <f t="shared" si="20"/>
        <v>12</v>
      </c>
      <c r="D352" s="1">
        <f t="shared" si="21"/>
        <v>15</v>
      </c>
      <c r="E352" s="32" t="str">
        <f t="shared" si="22"/>
        <v>121512</v>
      </c>
      <c r="F352" s="32">
        <f t="shared" si="23"/>
        <v>1</v>
      </c>
      <c r="G352" s="1">
        <v>350</v>
      </c>
      <c r="H352" s="1">
        <v>12</v>
      </c>
    </row>
    <row r="353" spans="2:8">
      <c r="B353" s="28">
        <v>43815</v>
      </c>
      <c r="C353" s="1">
        <f t="shared" si="20"/>
        <v>12</v>
      </c>
      <c r="D353" s="1">
        <f t="shared" si="21"/>
        <v>16</v>
      </c>
      <c r="E353" s="32" t="str">
        <f t="shared" si="22"/>
        <v>121612</v>
      </c>
      <c r="F353" s="32">
        <f t="shared" si="23"/>
        <v>1</v>
      </c>
      <c r="G353" s="1">
        <v>351</v>
      </c>
      <c r="H353" s="1">
        <v>12</v>
      </c>
    </row>
    <row r="354" spans="2:8">
      <c r="B354" s="28">
        <v>43816</v>
      </c>
      <c r="C354" s="1">
        <f t="shared" si="20"/>
        <v>12</v>
      </c>
      <c r="D354" s="1">
        <f t="shared" si="21"/>
        <v>17</v>
      </c>
      <c r="E354" s="32" t="str">
        <f t="shared" si="22"/>
        <v>121712</v>
      </c>
      <c r="F354" s="32">
        <f t="shared" si="23"/>
        <v>1</v>
      </c>
      <c r="G354" s="1">
        <v>352</v>
      </c>
      <c r="H354" s="1">
        <v>12</v>
      </c>
    </row>
    <row r="355" spans="2:8">
      <c r="B355" s="28">
        <v>43817</v>
      </c>
      <c r="C355" s="1">
        <f t="shared" si="20"/>
        <v>12</v>
      </c>
      <c r="D355" s="1">
        <f t="shared" si="21"/>
        <v>18</v>
      </c>
      <c r="E355" s="32" t="str">
        <f t="shared" si="22"/>
        <v>121812</v>
      </c>
      <c r="F355" s="32">
        <f t="shared" si="23"/>
        <v>1</v>
      </c>
      <c r="G355" s="1">
        <v>353</v>
      </c>
      <c r="H355" s="1">
        <v>12</v>
      </c>
    </row>
    <row r="356" spans="2:8">
      <c r="B356" s="28">
        <v>43818</v>
      </c>
      <c r="C356" s="1">
        <f t="shared" si="20"/>
        <v>12</v>
      </c>
      <c r="D356" s="1">
        <f t="shared" si="21"/>
        <v>19</v>
      </c>
      <c r="E356" s="32" t="str">
        <f t="shared" si="22"/>
        <v>121912</v>
      </c>
      <c r="F356" s="32">
        <f t="shared" si="23"/>
        <v>1</v>
      </c>
      <c r="G356" s="1">
        <v>354</v>
      </c>
      <c r="H356" s="1">
        <v>12</v>
      </c>
    </row>
    <row r="357" spans="2:8">
      <c r="B357" s="28">
        <v>43819</v>
      </c>
      <c r="C357" s="1">
        <f t="shared" si="20"/>
        <v>12</v>
      </c>
      <c r="D357" s="1">
        <f t="shared" si="21"/>
        <v>20</v>
      </c>
      <c r="E357" s="32" t="str">
        <f t="shared" si="22"/>
        <v>122012</v>
      </c>
      <c r="F357" s="32">
        <f t="shared" si="23"/>
        <v>1</v>
      </c>
      <c r="G357" s="1">
        <v>355</v>
      </c>
      <c r="H357" s="1">
        <v>12</v>
      </c>
    </row>
    <row r="358" spans="2:8">
      <c r="B358" s="28">
        <v>43820</v>
      </c>
      <c r="C358" s="1">
        <f t="shared" si="20"/>
        <v>12</v>
      </c>
      <c r="D358" s="1">
        <f t="shared" si="21"/>
        <v>21</v>
      </c>
      <c r="E358" s="32" t="str">
        <f t="shared" si="22"/>
        <v>122112</v>
      </c>
      <c r="F358" s="32">
        <f t="shared" si="23"/>
        <v>1</v>
      </c>
      <c r="G358" s="1">
        <v>356</v>
      </c>
      <c r="H358" s="1">
        <v>1</v>
      </c>
    </row>
    <row r="359" spans="2:8">
      <c r="B359" s="28">
        <v>43821</v>
      </c>
      <c r="C359" s="1">
        <f t="shared" si="20"/>
        <v>12</v>
      </c>
      <c r="D359" s="1">
        <f t="shared" si="21"/>
        <v>22</v>
      </c>
      <c r="E359" s="32" t="str">
        <f t="shared" si="22"/>
        <v>122212</v>
      </c>
      <c r="F359" s="32">
        <f t="shared" si="23"/>
        <v>1</v>
      </c>
      <c r="G359" s="1">
        <v>357</v>
      </c>
      <c r="H359" s="1">
        <v>1</v>
      </c>
    </row>
    <row r="360" spans="2:8">
      <c r="B360" s="28">
        <v>43822</v>
      </c>
      <c r="C360" s="1">
        <f t="shared" si="20"/>
        <v>12</v>
      </c>
      <c r="D360" s="1">
        <f t="shared" si="21"/>
        <v>23</v>
      </c>
      <c r="E360" s="32" t="str">
        <f t="shared" si="22"/>
        <v>122312</v>
      </c>
      <c r="F360" s="32">
        <f t="shared" si="23"/>
        <v>1</v>
      </c>
      <c r="G360" s="1">
        <v>358</v>
      </c>
      <c r="H360" s="1">
        <v>1</v>
      </c>
    </row>
    <row r="361" spans="2:8">
      <c r="B361" s="28">
        <v>43823</v>
      </c>
      <c r="C361" s="1">
        <f t="shared" si="20"/>
        <v>12</v>
      </c>
      <c r="D361" s="1">
        <f t="shared" si="21"/>
        <v>24</v>
      </c>
      <c r="E361" s="32" t="str">
        <f t="shared" si="22"/>
        <v>122412</v>
      </c>
      <c r="F361" s="32">
        <f t="shared" si="23"/>
        <v>1</v>
      </c>
      <c r="G361" s="1">
        <v>359</v>
      </c>
      <c r="H361" s="1">
        <v>1</v>
      </c>
    </row>
    <row r="362" spans="2:8">
      <c r="B362" s="28">
        <v>43824</v>
      </c>
      <c r="C362" s="1">
        <f t="shared" si="20"/>
        <v>12</v>
      </c>
      <c r="D362" s="1">
        <f t="shared" si="21"/>
        <v>25</v>
      </c>
      <c r="E362" s="32" t="str">
        <f t="shared" si="22"/>
        <v>122512</v>
      </c>
      <c r="F362" s="32">
        <f t="shared" si="23"/>
        <v>1</v>
      </c>
      <c r="G362" s="1">
        <v>360</v>
      </c>
      <c r="H362" s="1">
        <v>1</v>
      </c>
    </row>
    <row r="363" spans="2:8">
      <c r="B363" s="28">
        <v>43825</v>
      </c>
      <c r="C363" s="1">
        <f t="shared" si="20"/>
        <v>12</v>
      </c>
      <c r="D363" s="1">
        <f t="shared" si="21"/>
        <v>26</v>
      </c>
      <c r="E363" s="32" t="str">
        <f t="shared" si="22"/>
        <v>122612</v>
      </c>
      <c r="F363" s="32">
        <f t="shared" si="23"/>
        <v>1</v>
      </c>
      <c r="G363" s="1">
        <v>361</v>
      </c>
      <c r="H363" s="1">
        <v>1</v>
      </c>
    </row>
    <row r="364" spans="2:8">
      <c r="B364" s="28">
        <v>43826</v>
      </c>
      <c r="C364" s="1">
        <f t="shared" si="20"/>
        <v>12</v>
      </c>
      <c r="D364" s="1">
        <f t="shared" si="21"/>
        <v>27</v>
      </c>
      <c r="E364" s="32" t="str">
        <f t="shared" si="22"/>
        <v>122712</v>
      </c>
      <c r="F364" s="32">
        <f t="shared" si="23"/>
        <v>1</v>
      </c>
      <c r="G364" s="1">
        <v>362</v>
      </c>
      <c r="H364" s="1">
        <v>1</v>
      </c>
    </row>
    <row r="365" spans="2:8">
      <c r="B365" s="28">
        <v>43827</v>
      </c>
      <c r="C365" s="1">
        <f t="shared" si="20"/>
        <v>12</v>
      </c>
      <c r="D365" s="1">
        <f t="shared" si="21"/>
        <v>28</v>
      </c>
      <c r="E365" s="32" t="str">
        <f t="shared" si="22"/>
        <v>122812</v>
      </c>
      <c r="F365" s="32">
        <f t="shared" si="23"/>
        <v>1</v>
      </c>
      <c r="G365" s="1">
        <v>363</v>
      </c>
      <c r="H365" s="1">
        <v>1</v>
      </c>
    </row>
    <row r="366" spans="2:8">
      <c r="B366" s="28">
        <v>43828</v>
      </c>
      <c r="C366" s="1">
        <f t="shared" si="20"/>
        <v>12</v>
      </c>
      <c r="D366" s="1">
        <f t="shared" si="21"/>
        <v>29</v>
      </c>
      <c r="E366" s="32" t="str">
        <f t="shared" si="22"/>
        <v>122912</v>
      </c>
      <c r="F366" s="32">
        <f t="shared" si="23"/>
        <v>1</v>
      </c>
      <c r="G366" s="1">
        <v>364</v>
      </c>
      <c r="H366" s="1">
        <v>1</v>
      </c>
    </row>
    <row r="367" spans="2:8">
      <c r="B367" s="28">
        <v>43829</v>
      </c>
      <c r="C367" s="1">
        <f t="shared" si="20"/>
        <v>12</v>
      </c>
      <c r="D367" s="1">
        <f t="shared" si="21"/>
        <v>30</v>
      </c>
      <c r="E367" s="32" t="str">
        <f t="shared" si="22"/>
        <v>123012</v>
      </c>
      <c r="F367" s="32">
        <f t="shared" si="23"/>
        <v>1</v>
      </c>
      <c r="G367" s="1">
        <v>365</v>
      </c>
      <c r="H367" s="1">
        <v>1</v>
      </c>
    </row>
    <row r="368" spans="2:8">
      <c r="B368" s="28">
        <v>43830</v>
      </c>
      <c r="C368" s="1">
        <f t="shared" si="20"/>
        <v>12</v>
      </c>
      <c r="D368" s="1">
        <f t="shared" si="21"/>
        <v>31</v>
      </c>
      <c r="E368" s="32" t="str">
        <f t="shared" si="22"/>
        <v>123112</v>
      </c>
      <c r="F368" s="32">
        <f t="shared" si="23"/>
        <v>1</v>
      </c>
      <c r="G368" s="1">
        <v>366</v>
      </c>
      <c r="H368" s="1">
        <v>1</v>
      </c>
    </row>
  </sheetData>
  <autoFilter ref="A2:H2" xr:uid="{6F9310BD-A520-4F44-B98E-4D413ED12DB1}"/>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4BBE5-D7EA-4B25-AF12-686E32CD5B5A}">
  <dimension ref="A1:W52"/>
  <sheetViews>
    <sheetView showGridLines="0" topLeftCell="F1" zoomScaleNormal="100" workbookViewId="0">
      <selection activeCell="R4" sqref="R4:R32"/>
    </sheetView>
  </sheetViews>
  <sheetFormatPr defaultColWidth="8.625" defaultRowHeight="15.75"/>
  <cols>
    <col min="1" max="5" width="12.125" style="2" hidden="1" customWidth="1"/>
    <col min="6" max="6" width="0.75" style="2" customWidth="1"/>
    <col min="7" max="7" width="3.625" style="2" customWidth="1"/>
    <col min="8" max="8" width="12.125" style="2" customWidth="1"/>
    <col min="9" max="9" width="32.125" style="2" customWidth="1"/>
    <col min="10" max="10" width="6.375" style="2" customWidth="1"/>
    <col min="11" max="17" width="12.5" style="2" customWidth="1"/>
    <col min="18" max="18" width="12.125" style="2" customWidth="1"/>
    <col min="19" max="19" width="1.5" style="2" customWidth="1"/>
    <col min="20" max="20" width="27.625" style="2" customWidth="1"/>
    <col min="21" max="16384" width="8.625" style="2"/>
  </cols>
  <sheetData>
    <row r="1" spans="1:23" ht="6.6" customHeight="1"/>
    <row r="2" spans="1:23">
      <c r="A2" s="2" t="s">
        <v>39</v>
      </c>
      <c r="G2" s="2" t="s">
        <v>54</v>
      </c>
    </row>
    <row r="3" spans="1:23">
      <c r="A3" s="26" t="s">
        <v>40</v>
      </c>
      <c r="B3" s="26" t="s">
        <v>41</v>
      </c>
      <c r="C3" s="26" t="s">
        <v>42</v>
      </c>
      <c r="D3" s="26" t="s">
        <v>43</v>
      </c>
      <c r="E3" s="26" t="s">
        <v>45</v>
      </c>
      <c r="G3" s="9" t="s">
        <v>12</v>
      </c>
      <c r="H3" s="7" t="s">
        <v>0</v>
      </c>
      <c r="I3" s="7" t="s">
        <v>1</v>
      </c>
      <c r="J3" s="7" t="s">
        <v>2</v>
      </c>
      <c r="K3" s="7" t="s">
        <v>3</v>
      </c>
      <c r="L3" s="7" t="s">
        <v>4</v>
      </c>
      <c r="M3" s="7" t="s">
        <v>5</v>
      </c>
      <c r="N3" s="7" t="s">
        <v>6</v>
      </c>
      <c r="O3" s="7" t="s">
        <v>15</v>
      </c>
      <c r="P3" s="7" t="s">
        <v>7</v>
      </c>
      <c r="Q3" s="7" t="s">
        <v>8</v>
      </c>
      <c r="R3" s="7" t="s">
        <v>16</v>
      </c>
      <c r="T3" s="10" t="s">
        <v>14</v>
      </c>
    </row>
    <row r="4" spans="1:23">
      <c r="A4" s="31">
        <f t="shared" ref="A4:A43" si="0">MONTH(R4)</f>
        <v>8</v>
      </c>
      <c r="B4" s="31">
        <f t="shared" ref="B4:B43" si="1">DAY(R4)</f>
        <v>20</v>
      </c>
      <c r="C4" s="31" t="str">
        <f t="shared" ref="C4:C43" si="2">IF(R4="","",CONCATENATE(A4,B4,A4))</f>
        <v>8208</v>
      </c>
      <c r="D4" s="31">
        <f>IF(R4="","",VLOOKUP(C4,日付数値化!$E$3:$G$368,3,FALSE))</f>
        <v>233</v>
      </c>
      <c r="E4" s="31">
        <f>IF(R4="","",VLOOKUP(D4,日付数値化!$G$3:$H$368,2,FALSE))</f>
        <v>8</v>
      </c>
      <c r="G4" s="11">
        <f>ROW()-3</f>
        <v>1</v>
      </c>
      <c r="H4" s="15"/>
      <c r="I4" s="11"/>
      <c r="J4" s="11"/>
      <c r="K4" s="13">
        <v>20000</v>
      </c>
      <c r="L4" s="13">
        <v>20000</v>
      </c>
      <c r="M4" s="13">
        <v>20000</v>
      </c>
      <c r="N4" s="13">
        <v>20000</v>
      </c>
      <c r="O4" s="13">
        <v>20000</v>
      </c>
      <c r="P4" s="13">
        <f>SUM(K4:O4)</f>
        <v>100000</v>
      </c>
      <c r="Q4" s="13">
        <f>IF(P4="","",SUM(P4)/1.1)</f>
        <v>90909.090909090897</v>
      </c>
      <c r="R4" s="15">
        <v>44063</v>
      </c>
      <c r="T4" s="37">
        <f>SUMMARY!J6</f>
        <v>90909.090909090897</v>
      </c>
      <c r="V4" s="2">
        <f>MONTH(R4)</f>
        <v>8</v>
      </c>
      <c r="W4" s="2">
        <f>DAY(R4)</f>
        <v>20</v>
      </c>
    </row>
    <row r="5" spans="1:23">
      <c r="A5" s="31">
        <f t="shared" si="0"/>
        <v>8</v>
      </c>
      <c r="B5" s="31">
        <f t="shared" si="1"/>
        <v>21</v>
      </c>
      <c r="C5" s="31" t="str">
        <f t="shared" si="2"/>
        <v>8218</v>
      </c>
      <c r="D5" s="31">
        <f>IF(R5="","",VLOOKUP(C5,日付数値化!$E$3:$G$368,3,FALSE))</f>
        <v>234</v>
      </c>
      <c r="E5" s="31">
        <f>IF(R5="","",VLOOKUP(D5,日付数値化!$G$3:$H$368,2,FALSE))</f>
        <v>9</v>
      </c>
      <c r="G5" s="14">
        <f t="shared" ref="G5:G43" si="3">ROW()-3</f>
        <v>2</v>
      </c>
      <c r="H5" s="15"/>
      <c r="I5" s="14"/>
      <c r="J5" s="14"/>
      <c r="K5" s="13">
        <v>20000</v>
      </c>
      <c r="L5" s="13">
        <v>20000</v>
      </c>
      <c r="M5" s="13">
        <v>20000</v>
      </c>
      <c r="N5" s="13">
        <v>20000</v>
      </c>
      <c r="O5" s="13">
        <v>20000</v>
      </c>
      <c r="P5" s="16">
        <f>SUM(K5:O5)</f>
        <v>100000</v>
      </c>
      <c r="Q5" s="16">
        <f t="shared" ref="Q5:Q43" si="4">IF(P5="","",SUM(Q4,P5/1.1))</f>
        <v>181818.18181818179</v>
      </c>
      <c r="R5" s="15">
        <v>44064</v>
      </c>
      <c r="T5" s="37"/>
    </row>
    <row r="6" spans="1:23">
      <c r="A6" s="31">
        <f t="shared" si="0"/>
        <v>8</v>
      </c>
      <c r="B6" s="31">
        <f t="shared" si="1"/>
        <v>22</v>
      </c>
      <c r="C6" s="31" t="str">
        <f t="shared" si="2"/>
        <v>8228</v>
      </c>
      <c r="D6" s="31">
        <f>IF(R6="","",VLOOKUP(C6,日付数値化!$E$3:$G$368,3,FALSE))</f>
        <v>235</v>
      </c>
      <c r="E6" s="31">
        <f>IF(R6="","",VLOOKUP(D6,日付数値化!$G$3:$H$368,2,FALSE))</f>
        <v>9</v>
      </c>
      <c r="G6" s="14">
        <f t="shared" si="3"/>
        <v>3</v>
      </c>
      <c r="H6" s="15"/>
      <c r="I6" s="14"/>
      <c r="J6" s="14"/>
      <c r="K6" s="13">
        <v>20000</v>
      </c>
      <c r="L6" s="13">
        <v>20000</v>
      </c>
      <c r="M6" s="13">
        <v>20000</v>
      </c>
      <c r="N6" s="13">
        <v>20000</v>
      </c>
      <c r="O6" s="13">
        <v>20000</v>
      </c>
      <c r="P6" s="16">
        <f>SUM(K6:O6)</f>
        <v>100000</v>
      </c>
      <c r="Q6" s="16">
        <f t="shared" si="4"/>
        <v>272727.27272727271</v>
      </c>
      <c r="R6" s="15">
        <v>44065</v>
      </c>
      <c r="T6" s="37"/>
    </row>
    <row r="7" spans="1:23">
      <c r="A7" s="31">
        <f t="shared" si="0"/>
        <v>8</v>
      </c>
      <c r="B7" s="31">
        <f t="shared" si="1"/>
        <v>23</v>
      </c>
      <c r="C7" s="31" t="str">
        <f t="shared" si="2"/>
        <v>8238</v>
      </c>
      <c r="D7" s="31">
        <f>IF(R7="","",VLOOKUP(C7,日付数値化!$E$3:$G$368,3,FALSE))</f>
        <v>236</v>
      </c>
      <c r="E7" s="31">
        <f>IF(R7="","",VLOOKUP(D7,日付数値化!$G$3:$H$368,2,FALSE))</f>
        <v>9</v>
      </c>
      <c r="G7" s="14">
        <f t="shared" si="3"/>
        <v>4</v>
      </c>
      <c r="H7" s="14"/>
      <c r="I7" s="14"/>
      <c r="J7" s="14"/>
      <c r="K7" s="13">
        <v>20000</v>
      </c>
      <c r="L7" s="13">
        <v>20000</v>
      </c>
      <c r="M7" s="13">
        <v>20000</v>
      </c>
      <c r="N7" s="13">
        <v>20000</v>
      </c>
      <c r="O7" s="13">
        <v>20000</v>
      </c>
      <c r="P7" s="16">
        <f t="shared" ref="P7:P43" si="5">SUM(K7:O7)</f>
        <v>100000</v>
      </c>
      <c r="Q7" s="16">
        <f t="shared" si="4"/>
        <v>363636.36363636359</v>
      </c>
      <c r="R7" s="15">
        <v>44066</v>
      </c>
      <c r="T7" s="37"/>
    </row>
    <row r="8" spans="1:23">
      <c r="A8" s="31">
        <f t="shared" si="0"/>
        <v>8</v>
      </c>
      <c r="B8" s="31">
        <f t="shared" si="1"/>
        <v>24</v>
      </c>
      <c r="C8" s="31" t="str">
        <f t="shared" si="2"/>
        <v>8248</v>
      </c>
      <c r="D8" s="31">
        <f>IF(R8="","",VLOOKUP(C8,日付数値化!$E$3:$G$368,3,FALSE))</f>
        <v>237</v>
      </c>
      <c r="E8" s="31">
        <f>IF(R8="","",VLOOKUP(D8,日付数値化!$G$3:$H$368,2,FALSE))</f>
        <v>9</v>
      </c>
      <c r="G8" s="14">
        <f t="shared" si="3"/>
        <v>5</v>
      </c>
      <c r="H8" s="14"/>
      <c r="I8" s="14"/>
      <c r="J8" s="14"/>
      <c r="K8" s="13">
        <v>20000</v>
      </c>
      <c r="L8" s="13">
        <v>20000</v>
      </c>
      <c r="M8" s="13">
        <v>20000</v>
      </c>
      <c r="N8" s="13">
        <v>20000</v>
      </c>
      <c r="O8" s="13">
        <v>20000</v>
      </c>
      <c r="P8" s="16">
        <f t="shared" si="5"/>
        <v>100000</v>
      </c>
      <c r="Q8" s="16">
        <f t="shared" si="4"/>
        <v>454545.45454545447</v>
      </c>
      <c r="R8" s="15">
        <v>44067</v>
      </c>
    </row>
    <row r="9" spans="1:23">
      <c r="A9" s="31">
        <f t="shared" si="0"/>
        <v>8</v>
      </c>
      <c r="B9" s="31">
        <f t="shared" si="1"/>
        <v>25</v>
      </c>
      <c r="C9" s="31" t="str">
        <f t="shared" si="2"/>
        <v>8258</v>
      </c>
      <c r="D9" s="31">
        <f>IF(R9="","",VLOOKUP(C9,日付数値化!$E$3:$G$368,3,FALSE))</f>
        <v>238</v>
      </c>
      <c r="E9" s="31">
        <f>IF(R9="","",VLOOKUP(D9,日付数値化!$G$3:$H$368,2,FALSE))</f>
        <v>9</v>
      </c>
      <c r="G9" s="14">
        <f t="shared" si="3"/>
        <v>6</v>
      </c>
      <c r="H9" s="14"/>
      <c r="I9" s="14"/>
      <c r="J9" s="14"/>
      <c r="K9" s="13">
        <v>20000</v>
      </c>
      <c r="L9" s="13">
        <v>20000</v>
      </c>
      <c r="M9" s="13">
        <v>20000</v>
      </c>
      <c r="N9" s="13">
        <v>20000</v>
      </c>
      <c r="O9" s="13">
        <v>20000</v>
      </c>
      <c r="P9" s="16">
        <f t="shared" si="5"/>
        <v>100000</v>
      </c>
      <c r="Q9" s="16">
        <f t="shared" si="4"/>
        <v>545454.54545454541</v>
      </c>
      <c r="R9" s="15">
        <v>44068</v>
      </c>
    </row>
    <row r="10" spans="1:23">
      <c r="A10" s="31">
        <f t="shared" si="0"/>
        <v>8</v>
      </c>
      <c r="B10" s="31">
        <f t="shared" si="1"/>
        <v>26</v>
      </c>
      <c r="C10" s="31" t="str">
        <f t="shared" si="2"/>
        <v>8268</v>
      </c>
      <c r="D10" s="31">
        <f>IF(R10="","",VLOOKUP(C10,日付数値化!$E$3:$G$368,3,FALSE))</f>
        <v>239</v>
      </c>
      <c r="E10" s="31">
        <f>IF(R10="","",VLOOKUP(D10,日付数値化!$G$3:$H$368,2,FALSE))</f>
        <v>9</v>
      </c>
      <c r="G10" s="14">
        <f t="shared" si="3"/>
        <v>7</v>
      </c>
      <c r="H10" s="14"/>
      <c r="I10" s="14"/>
      <c r="J10" s="14"/>
      <c r="K10" s="13">
        <v>20000</v>
      </c>
      <c r="L10" s="13">
        <v>20000</v>
      </c>
      <c r="M10" s="13">
        <v>20000</v>
      </c>
      <c r="N10" s="13">
        <v>20000</v>
      </c>
      <c r="O10" s="13">
        <v>20000</v>
      </c>
      <c r="P10" s="16">
        <f t="shared" si="5"/>
        <v>100000</v>
      </c>
      <c r="Q10" s="16">
        <f t="shared" si="4"/>
        <v>636363.63636363635</v>
      </c>
      <c r="R10" s="15">
        <v>44069</v>
      </c>
    </row>
    <row r="11" spans="1:23">
      <c r="A11" s="31">
        <f t="shared" si="0"/>
        <v>8</v>
      </c>
      <c r="B11" s="31">
        <f t="shared" si="1"/>
        <v>27</v>
      </c>
      <c r="C11" s="31" t="str">
        <f t="shared" si="2"/>
        <v>8278</v>
      </c>
      <c r="D11" s="31">
        <f>IF(R11="","",VLOOKUP(C11,日付数値化!$E$3:$G$368,3,FALSE))</f>
        <v>240</v>
      </c>
      <c r="E11" s="31">
        <f>IF(R11="","",VLOOKUP(D11,日付数値化!$G$3:$H$368,2,FALSE))</f>
        <v>9</v>
      </c>
      <c r="G11" s="14">
        <f t="shared" si="3"/>
        <v>8</v>
      </c>
      <c r="H11" s="14"/>
      <c r="I11" s="14"/>
      <c r="J11" s="14"/>
      <c r="K11" s="13">
        <v>20000</v>
      </c>
      <c r="L11" s="13">
        <v>20000</v>
      </c>
      <c r="M11" s="13">
        <v>20000</v>
      </c>
      <c r="N11" s="13">
        <v>20000</v>
      </c>
      <c r="O11" s="13">
        <v>20000</v>
      </c>
      <c r="P11" s="16">
        <f t="shared" si="5"/>
        <v>100000</v>
      </c>
      <c r="Q11" s="16">
        <f t="shared" si="4"/>
        <v>727272.72727272729</v>
      </c>
      <c r="R11" s="15">
        <v>44070</v>
      </c>
    </row>
    <row r="12" spans="1:23">
      <c r="A12" s="31">
        <f t="shared" si="0"/>
        <v>8</v>
      </c>
      <c r="B12" s="31">
        <f t="shared" si="1"/>
        <v>28</v>
      </c>
      <c r="C12" s="31" t="str">
        <f t="shared" si="2"/>
        <v>8288</v>
      </c>
      <c r="D12" s="31">
        <f>IF(R12="","",VLOOKUP(C12,日付数値化!$E$3:$G$368,3,FALSE))</f>
        <v>241</v>
      </c>
      <c r="E12" s="31">
        <f>IF(R12="","",VLOOKUP(D12,日付数値化!$G$3:$H$368,2,FALSE))</f>
        <v>9</v>
      </c>
      <c r="G12" s="14">
        <f t="shared" si="3"/>
        <v>9</v>
      </c>
      <c r="H12" s="14"/>
      <c r="I12" s="14"/>
      <c r="J12" s="14"/>
      <c r="K12" s="13">
        <v>20000</v>
      </c>
      <c r="L12" s="13">
        <v>20000</v>
      </c>
      <c r="M12" s="13">
        <v>20000</v>
      </c>
      <c r="N12" s="13">
        <v>20000</v>
      </c>
      <c r="O12" s="13">
        <v>20000</v>
      </c>
      <c r="P12" s="16">
        <f t="shared" si="5"/>
        <v>100000</v>
      </c>
      <c r="Q12" s="16">
        <f t="shared" si="4"/>
        <v>818181.81818181823</v>
      </c>
      <c r="R12" s="15">
        <v>44071</v>
      </c>
    </row>
    <row r="13" spans="1:23">
      <c r="A13" s="31">
        <f t="shared" si="0"/>
        <v>8</v>
      </c>
      <c r="B13" s="31">
        <f t="shared" si="1"/>
        <v>29</v>
      </c>
      <c r="C13" s="31" t="str">
        <f t="shared" si="2"/>
        <v>8298</v>
      </c>
      <c r="D13" s="31">
        <f>IF(R13="","",VLOOKUP(C13,日付数値化!$E$3:$G$368,3,FALSE))</f>
        <v>242</v>
      </c>
      <c r="E13" s="31">
        <f>IF(R13="","",VLOOKUP(D13,日付数値化!$G$3:$H$368,2,FALSE))</f>
        <v>9</v>
      </c>
      <c r="G13" s="14">
        <f t="shared" si="3"/>
        <v>10</v>
      </c>
      <c r="H13" s="14"/>
      <c r="I13" s="14"/>
      <c r="J13" s="14"/>
      <c r="K13" s="13">
        <v>20000</v>
      </c>
      <c r="L13" s="13">
        <v>20000</v>
      </c>
      <c r="M13" s="13">
        <v>20000</v>
      </c>
      <c r="N13" s="13">
        <v>20000</v>
      </c>
      <c r="O13" s="13">
        <v>20000</v>
      </c>
      <c r="P13" s="16">
        <f t="shared" si="5"/>
        <v>100000</v>
      </c>
      <c r="Q13" s="16">
        <f t="shared" si="4"/>
        <v>909090.90909090918</v>
      </c>
      <c r="R13" s="15">
        <v>44072</v>
      </c>
    </row>
    <row r="14" spans="1:23">
      <c r="A14" s="31">
        <f t="shared" si="0"/>
        <v>8</v>
      </c>
      <c r="B14" s="31">
        <f t="shared" si="1"/>
        <v>30</v>
      </c>
      <c r="C14" s="31" t="str">
        <f t="shared" si="2"/>
        <v>8308</v>
      </c>
      <c r="D14" s="31">
        <f>IF(R14="","",VLOOKUP(C14,日付数値化!$E$3:$G$368,3,FALSE))</f>
        <v>243</v>
      </c>
      <c r="E14" s="31">
        <f>IF(R14="","",VLOOKUP(D14,日付数値化!$G$3:$H$368,2,FALSE))</f>
        <v>9</v>
      </c>
      <c r="G14" s="14">
        <f t="shared" si="3"/>
        <v>11</v>
      </c>
      <c r="H14" s="14"/>
      <c r="I14" s="14"/>
      <c r="J14" s="14"/>
      <c r="K14" s="13">
        <v>20000</v>
      </c>
      <c r="L14" s="13">
        <v>20000</v>
      </c>
      <c r="M14" s="13">
        <v>20000</v>
      </c>
      <c r="N14" s="13">
        <v>20000</v>
      </c>
      <c r="O14" s="13">
        <v>20000</v>
      </c>
      <c r="P14" s="16">
        <f t="shared" si="5"/>
        <v>100000</v>
      </c>
      <c r="Q14" s="16">
        <f t="shared" si="4"/>
        <v>1000000.0000000001</v>
      </c>
      <c r="R14" s="15">
        <v>44073</v>
      </c>
    </row>
    <row r="15" spans="1:23">
      <c r="A15" s="31">
        <f t="shared" si="0"/>
        <v>8</v>
      </c>
      <c r="B15" s="31">
        <f t="shared" si="1"/>
        <v>31</v>
      </c>
      <c r="C15" s="31" t="str">
        <f t="shared" si="2"/>
        <v>8318</v>
      </c>
      <c r="D15" s="31">
        <f>IF(R15="","",VLOOKUP(C15,日付数値化!$E$3:$G$368,3,FALSE))</f>
        <v>244</v>
      </c>
      <c r="E15" s="31">
        <f>IF(R15="","",VLOOKUP(D15,日付数値化!$G$3:$H$368,2,FALSE))</f>
        <v>9</v>
      </c>
      <c r="G15" s="14">
        <f t="shared" si="3"/>
        <v>12</v>
      </c>
      <c r="H15" s="14"/>
      <c r="I15" s="14"/>
      <c r="J15" s="14"/>
      <c r="K15" s="13">
        <v>20000</v>
      </c>
      <c r="L15" s="13">
        <v>20000</v>
      </c>
      <c r="M15" s="13">
        <v>20000</v>
      </c>
      <c r="N15" s="13">
        <v>20000</v>
      </c>
      <c r="O15" s="13">
        <v>20000</v>
      </c>
      <c r="P15" s="16">
        <f t="shared" si="5"/>
        <v>100000</v>
      </c>
      <c r="Q15" s="16">
        <f t="shared" si="4"/>
        <v>1090909.0909090911</v>
      </c>
      <c r="R15" s="15">
        <v>44074</v>
      </c>
    </row>
    <row r="16" spans="1:23">
      <c r="A16" s="31">
        <f t="shared" si="0"/>
        <v>9</v>
      </c>
      <c r="B16" s="31">
        <f t="shared" si="1"/>
        <v>1</v>
      </c>
      <c r="C16" s="31" t="str">
        <f t="shared" si="2"/>
        <v>919</v>
      </c>
      <c r="D16" s="31">
        <f>IF(R16="","",VLOOKUP(C16,日付数値化!$E$3:$G$368,3,FALSE))</f>
        <v>245</v>
      </c>
      <c r="E16" s="31">
        <f>IF(R16="","",VLOOKUP(D16,日付数値化!$G$3:$H$368,2,FALSE))</f>
        <v>9</v>
      </c>
      <c r="G16" s="14">
        <f t="shared" si="3"/>
        <v>13</v>
      </c>
      <c r="H16" s="14"/>
      <c r="I16" s="14"/>
      <c r="J16" s="14"/>
      <c r="K16" s="13">
        <v>20000</v>
      </c>
      <c r="L16" s="13">
        <v>20000</v>
      </c>
      <c r="M16" s="13">
        <v>20000</v>
      </c>
      <c r="N16" s="13">
        <v>20000</v>
      </c>
      <c r="O16" s="13">
        <v>20000</v>
      </c>
      <c r="P16" s="16">
        <f t="shared" si="5"/>
        <v>100000</v>
      </c>
      <c r="Q16" s="16">
        <f t="shared" si="4"/>
        <v>1181818.1818181819</v>
      </c>
      <c r="R16" s="15">
        <v>44075</v>
      </c>
    </row>
    <row r="17" spans="1:23">
      <c r="A17" s="31">
        <f t="shared" si="0"/>
        <v>9</v>
      </c>
      <c r="B17" s="31">
        <f t="shared" si="1"/>
        <v>2</v>
      </c>
      <c r="C17" s="31" t="str">
        <f t="shared" si="2"/>
        <v>929</v>
      </c>
      <c r="D17" s="31">
        <f>IF(R17="","",VLOOKUP(C17,日付数値化!$E$3:$G$368,3,FALSE))</f>
        <v>246</v>
      </c>
      <c r="E17" s="31">
        <f>IF(R17="","",VLOOKUP(D17,日付数値化!$G$3:$H$368,2,FALSE))</f>
        <v>9</v>
      </c>
      <c r="G17" s="14">
        <f t="shared" si="3"/>
        <v>14</v>
      </c>
      <c r="H17" s="14"/>
      <c r="I17" s="14"/>
      <c r="J17" s="14"/>
      <c r="K17" s="13">
        <v>20000</v>
      </c>
      <c r="L17" s="13">
        <v>20000</v>
      </c>
      <c r="M17" s="13">
        <v>20000</v>
      </c>
      <c r="N17" s="13">
        <v>20000</v>
      </c>
      <c r="O17" s="13">
        <v>20000</v>
      </c>
      <c r="P17" s="16">
        <f t="shared" si="5"/>
        <v>100000</v>
      </c>
      <c r="Q17" s="16">
        <f t="shared" si="4"/>
        <v>1272727.2727272727</v>
      </c>
      <c r="R17" s="15">
        <v>44076</v>
      </c>
    </row>
    <row r="18" spans="1:23">
      <c r="A18" s="31">
        <f t="shared" si="0"/>
        <v>9</v>
      </c>
      <c r="B18" s="31">
        <f t="shared" si="1"/>
        <v>3</v>
      </c>
      <c r="C18" s="31" t="str">
        <f t="shared" si="2"/>
        <v>939</v>
      </c>
      <c r="D18" s="31">
        <f>IF(R18="","",VLOOKUP(C18,日付数値化!$E$3:$G$368,3,FALSE))</f>
        <v>247</v>
      </c>
      <c r="E18" s="31">
        <f>IF(R18="","",VLOOKUP(D18,日付数値化!$G$3:$H$368,2,FALSE))</f>
        <v>9</v>
      </c>
      <c r="G18" s="14">
        <f t="shared" si="3"/>
        <v>15</v>
      </c>
      <c r="H18" s="14"/>
      <c r="I18" s="14"/>
      <c r="J18" s="14"/>
      <c r="K18" s="13">
        <v>20000</v>
      </c>
      <c r="L18" s="13">
        <v>20000</v>
      </c>
      <c r="M18" s="13">
        <v>20000</v>
      </c>
      <c r="N18" s="13">
        <v>20000</v>
      </c>
      <c r="O18" s="13">
        <v>20000</v>
      </c>
      <c r="P18" s="16">
        <f t="shared" si="5"/>
        <v>100000</v>
      </c>
      <c r="Q18" s="16">
        <f t="shared" si="4"/>
        <v>1363636.3636363635</v>
      </c>
      <c r="R18" s="15">
        <v>44077</v>
      </c>
    </row>
    <row r="19" spans="1:23">
      <c r="A19" s="31">
        <f t="shared" si="0"/>
        <v>9</v>
      </c>
      <c r="B19" s="31">
        <f t="shared" si="1"/>
        <v>4</v>
      </c>
      <c r="C19" s="31" t="str">
        <f t="shared" si="2"/>
        <v>949</v>
      </c>
      <c r="D19" s="31">
        <f>IF(R19="","",VLOOKUP(C19,日付数値化!$E$3:$G$368,3,FALSE))</f>
        <v>248</v>
      </c>
      <c r="E19" s="31">
        <f>IF(R19="","",VLOOKUP(D19,日付数値化!$G$3:$H$368,2,FALSE))</f>
        <v>9</v>
      </c>
      <c r="G19" s="14">
        <f t="shared" si="3"/>
        <v>16</v>
      </c>
      <c r="H19" s="14"/>
      <c r="I19" s="14"/>
      <c r="J19" s="14"/>
      <c r="K19" s="13">
        <v>20000</v>
      </c>
      <c r="L19" s="13">
        <v>20000</v>
      </c>
      <c r="M19" s="13">
        <v>20000</v>
      </c>
      <c r="N19" s="13">
        <v>20000</v>
      </c>
      <c r="O19" s="13">
        <v>20000</v>
      </c>
      <c r="P19" s="16">
        <f t="shared" si="5"/>
        <v>100000</v>
      </c>
      <c r="Q19" s="16">
        <f t="shared" si="4"/>
        <v>1454545.4545454544</v>
      </c>
      <c r="R19" s="15">
        <v>44078</v>
      </c>
    </row>
    <row r="20" spans="1:23">
      <c r="A20" s="31">
        <f t="shared" si="0"/>
        <v>9</v>
      </c>
      <c r="B20" s="31">
        <f t="shared" si="1"/>
        <v>5</v>
      </c>
      <c r="C20" s="31" t="str">
        <f t="shared" si="2"/>
        <v>959</v>
      </c>
      <c r="D20" s="31">
        <f>IF(R20="","",VLOOKUP(C20,日付数値化!$E$3:$G$368,3,FALSE))</f>
        <v>249</v>
      </c>
      <c r="E20" s="31">
        <f>IF(R20="","",VLOOKUP(D20,日付数値化!$G$3:$H$368,2,FALSE))</f>
        <v>9</v>
      </c>
      <c r="G20" s="14">
        <f t="shared" si="3"/>
        <v>17</v>
      </c>
      <c r="H20" s="14"/>
      <c r="I20" s="14"/>
      <c r="J20" s="14"/>
      <c r="K20" s="13">
        <v>20000</v>
      </c>
      <c r="L20" s="13">
        <v>20000</v>
      </c>
      <c r="M20" s="13">
        <v>20000</v>
      </c>
      <c r="N20" s="13">
        <v>20000</v>
      </c>
      <c r="O20" s="13">
        <v>20000</v>
      </c>
      <c r="P20" s="16">
        <f t="shared" si="5"/>
        <v>100000</v>
      </c>
      <c r="Q20" s="16">
        <f t="shared" si="4"/>
        <v>1545454.5454545452</v>
      </c>
      <c r="R20" s="15">
        <v>44079</v>
      </c>
    </row>
    <row r="21" spans="1:23">
      <c r="A21" s="31">
        <f t="shared" si="0"/>
        <v>9</v>
      </c>
      <c r="B21" s="31">
        <f t="shared" si="1"/>
        <v>6</v>
      </c>
      <c r="C21" s="31" t="str">
        <f t="shared" si="2"/>
        <v>969</v>
      </c>
      <c r="D21" s="31">
        <f>IF(R21="","",VLOOKUP(C21,日付数値化!$E$3:$G$368,3,FALSE))</f>
        <v>250</v>
      </c>
      <c r="E21" s="31">
        <f>IF(R21="","",VLOOKUP(D21,日付数値化!$G$3:$H$368,2,FALSE))</f>
        <v>9</v>
      </c>
      <c r="G21" s="14">
        <f t="shared" si="3"/>
        <v>18</v>
      </c>
      <c r="H21" s="14"/>
      <c r="I21" s="14"/>
      <c r="J21" s="14"/>
      <c r="K21" s="13">
        <v>20000</v>
      </c>
      <c r="L21" s="13">
        <v>20000</v>
      </c>
      <c r="M21" s="13">
        <v>20000</v>
      </c>
      <c r="N21" s="13">
        <v>20000</v>
      </c>
      <c r="O21" s="13">
        <v>20000</v>
      </c>
      <c r="P21" s="16">
        <f t="shared" si="5"/>
        <v>100000</v>
      </c>
      <c r="Q21" s="16">
        <f t="shared" si="4"/>
        <v>1636363.636363636</v>
      </c>
      <c r="R21" s="15">
        <v>44080</v>
      </c>
    </row>
    <row r="22" spans="1:23">
      <c r="A22" s="31">
        <f t="shared" si="0"/>
        <v>9</v>
      </c>
      <c r="B22" s="31">
        <f t="shared" si="1"/>
        <v>7</v>
      </c>
      <c r="C22" s="31" t="str">
        <f t="shared" si="2"/>
        <v>979</v>
      </c>
      <c r="D22" s="31">
        <f>IF(R22="","",VLOOKUP(C22,日付数値化!$E$3:$G$368,3,FALSE))</f>
        <v>251</v>
      </c>
      <c r="E22" s="31">
        <f>IF(R22="","",VLOOKUP(D22,日付数値化!$G$3:$H$368,2,FALSE))</f>
        <v>9</v>
      </c>
      <c r="G22" s="14">
        <f t="shared" si="3"/>
        <v>19</v>
      </c>
      <c r="H22" s="14"/>
      <c r="I22" s="14"/>
      <c r="J22" s="14"/>
      <c r="K22" s="13">
        <v>20000</v>
      </c>
      <c r="L22" s="13">
        <v>20000</v>
      </c>
      <c r="M22" s="13">
        <v>20000</v>
      </c>
      <c r="N22" s="13">
        <v>20000</v>
      </c>
      <c r="O22" s="13">
        <v>20000</v>
      </c>
      <c r="P22" s="16">
        <f t="shared" si="5"/>
        <v>100000</v>
      </c>
      <c r="Q22" s="16">
        <f t="shared" si="4"/>
        <v>1727272.7272727268</v>
      </c>
      <c r="R22" s="15">
        <v>44081</v>
      </c>
    </row>
    <row r="23" spans="1:23">
      <c r="A23" s="31">
        <f t="shared" si="0"/>
        <v>9</v>
      </c>
      <c r="B23" s="31">
        <f t="shared" si="1"/>
        <v>8</v>
      </c>
      <c r="C23" s="31" t="str">
        <f t="shared" si="2"/>
        <v>989</v>
      </c>
      <c r="D23" s="31">
        <f>IF(R23="","",VLOOKUP(C23,日付数値化!$E$3:$G$368,3,FALSE))</f>
        <v>252</v>
      </c>
      <c r="E23" s="31">
        <f>IF(R23="","",VLOOKUP(D23,日付数値化!$G$3:$H$368,2,FALSE))</f>
        <v>9</v>
      </c>
      <c r="G23" s="14">
        <f t="shared" si="3"/>
        <v>20</v>
      </c>
      <c r="H23" s="14"/>
      <c r="I23" s="14"/>
      <c r="J23" s="14"/>
      <c r="K23" s="13">
        <v>20000</v>
      </c>
      <c r="L23" s="13">
        <v>20000</v>
      </c>
      <c r="M23" s="13">
        <v>20000</v>
      </c>
      <c r="N23" s="13">
        <v>20000</v>
      </c>
      <c r="O23" s="13">
        <v>20000</v>
      </c>
      <c r="P23" s="16">
        <f t="shared" si="5"/>
        <v>100000</v>
      </c>
      <c r="Q23" s="16">
        <f t="shared" si="4"/>
        <v>1818181.8181818177</v>
      </c>
      <c r="R23" s="15">
        <v>44082</v>
      </c>
    </row>
    <row r="24" spans="1:23">
      <c r="A24" s="31">
        <f t="shared" si="0"/>
        <v>9</v>
      </c>
      <c r="B24" s="31">
        <f t="shared" si="1"/>
        <v>9</v>
      </c>
      <c r="C24" s="31" t="str">
        <f t="shared" si="2"/>
        <v>999</v>
      </c>
      <c r="D24" s="31">
        <f>IF(R24="","",VLOOKUP(C24,日付数値化!$E$3:$G$368,3,FALSE))</f>
        <v>253</v>
      </c>
      <c r="E24" s="31">
        <f>IF(R24="","",VLOOKUP(D24,日付数値化!$G$3:$H$368,2,FALSE))</f>
        <v>9</v>
      </c>
      <c r="G24" s="14">
        <f t="shared" si="3"/>
        <v>21</v>
      </c>
      <c r="H24" s="14"/>
      <c r="I24" s="14"/>
      <c r="J24" s="14"/>
      <c r="K24" s="13">
        <v>20000</v>
      </c>
      <c r="L24" s="13">
        <v>20000</v>
      </c>
      <c r="M24" s="13">
        <v>20000</v>
      </c>
      <c r="N24" s="13">
        <v>20000</v>
      </c>
      <c r="O24" s="13">
        <v>20000</v>
      </c>
      <c r="P24" s="16">
        <f t="shared" si="5"/>
        <v>100000</v>
      </c>
      <c r="Q24" s="16">
        <f t="shared" si="4"/>
        <v>1909090.9090909085</v>
      </c>
      <c r="R24" s="15">
        <v>44083</v>
      </c>
    </row>
    <row r="25" spans="1:23">
      <c r="A25" s="31">
        <f t="shared" si="0"/>
        <v>9</v>
      </c>
      <c r="B25" s="31">
        <f t="shared" si="1"/>
        <v>10</v>
      </c>
      <c r="C25" s="31" t="str">
        <f t="shared" si="2"/>
        <v>9109</v>
      </c>
      <c r="D25" s="31">
        <f>IF(R25="","",VLOOKUP(C25,日付数値化!$E$3:$G$368,3,FALSE))</f>
        <v>254</v>
      </c>
      <c r="E25" s="31">
        <f>IF(R25="","",VLOOKUP(D25,日付数値化!$G$3:$H$368,2,FALSE))</f>
        <v>9</v>
      </c>
      <c r="G25" s="14">
        <f t="shared" si="3"/>
        <v>22</v>
      </c>
      <c r="H25" s="14"/>
      <c r="I25" s="14"/>
      <c r="J25" s="14"/>
      <c r="K25" s="13">
        <v>20000</v>
      </c>
      <c r="L25" s="13">
        <v>20000</v>
      </c>
      <c r="M25" s="13">
        <v>20000</v>
      </c>
      <c r="N25" s="13">
        <v>20000</v>
      </c>
      <c r="O25" s="13">
        <v>20000</v>
      </c>
      <c r="P25" s="16">
        <f t="shared" si="5"/>
        <v>100000</v>
      </c>
      <c r="Q25" s="16">
        <f t="shared" si="4"/>
        <v>1999999.9999999993</v>
      </c>
      <c r="R25" s="15">
        <v>44084</v>
      </c>
    </row>
    <row r="26" spans="1:23">
      <c r="A26" s="31">
        <f t="shared" si="0"/>
        <v>9</v>
      </c>
      <c r="B26" s="31">
        <f t="shared" si="1"/>
        <v>11</v>
      </c>
      <c r="C26" s="31" t="str">
        <f t="shared" si="2"/>
        <v>9119</v>
      </c>
      <c r="D26" s="31">
        <f>IF(R26="","",VLOOKUP(C26,日付数値化!$E$3:$G$368,3,FALSE))</f>
        <v>255</v>
      </c>
      <c r="E26" s="31">
        <f>IF(R26="","",VLOOKUP(D26,日付数値化!$G$3:$H$368,2,FALSE))</f>
        <v>9</v>
      </c>
      <c r="G26" s="14">
        <f t="shared" si="3"/>
        <v>23</v>
      </c>
      <c r="H26" s="14"/>
      <c r="I26" s="14"/>
      <c r="J26" s="14"/>
      <c r="K26" s="13">
        <v>20000</v>
      </c>
      <c r="L26" s="13">
        <v>20000</v>
      </c>
      <c r="M26" s="13">
        <v>20000</v>
      </c>
      <c r="N26" s="13">
        <v>20000</v>
      </c>
      <c r="O26" s="13">
        <v>20000</v>
      </c>
      <c r="P26" s="16">
        <f t="shared" si="5"/>
        <v>100000</v>
      </c>
      <c r="Q26" s="16">
        <f t="shared" si="4"/>
        <v>2090909.0909090901</v>
      </c>
      <c r="R26" s="15">
        <v>44085</v>
      </c>
    </row>
    <row r="27" spans="1:23">
      <c r="A27" s="31">
        <f t="shared" si="0"/>
        <v>9</v>
      </c>
      <c r="B27" s="31">
        <f t="shared" si="1"/>
        <v>12</v>
      </c>
      <c r="C27" s="31" t="str">
        <f t="shared" si="2"/>
        <v>9129</v>
      </c>
      <c r="D27" s="31">
        <f>IF(R27="","",VLOOKUP(C27,日付数値化!$E$3:$G$368,3,FALSE))</f>
        <v>256</v>
      </c>
      <c r="E27" s="31">
        <f>IF(R27="","",VLOOKUP(D27,日付数値化!$G$3:$H$368,2,FALSE))</f>
        <v>9</v>
      </c>
      <c r="G27" s="14">
        <f t="shared" si="3"/>
        <v>24</v>
      </c>
      <c r="H27" s="14"/>
      <c r="I27" s="14"/>
      <c r="J27" s="14"/>
      <c r="K27" s="13">
        <v>20000</v>
      </c>
      <c r="L27" s="13">
        <v>20000</v>
      </c>
      <c r="M27" s="13">
        <v>20000</v>
      </c>
      <c r="N27" s="13">
        <v>20000</v>
      </c>
      <c r="O27" s="13">
        <v>20000</v>
      </c>
      <c r="P27" s="16">
        <f t="shared" si="5"/>
        <v>100000</v>
      </c>
      <c r="Q27" s="16">
        <f t="shared" si="4"/>
        <v>2181818.1818181812</v>
      </c>
      <c r="R27" s="15">
        <v>44086</v>
      </c>
    </row>
    <row r="28" spans="1:23">
      <c r="A28" s="31">
        <f t="shared" si="0"/>
        <v>9</v>
      </c>
      <c r="B28" s="31">
        <f t="shared" si="1"/>
        <v>13</v>
      </c>
      <c r="C28" s="31" t="str">
        <f t="shared" si="2"/>
        <v>9139</v>
      </c>
      <c r="D28" s="31">
        <f>IF(R28="","",VLOOKUP(C28,日付数値化!$E$3:$G$368,3,FALSE))</f>
        <v>257</v>
      </c>
      <c r="E28" s="31">
        <f>IF(R28="","",VLOOKUP(D28,日付数値化!$G$3:$H$368,2,FALSE))</f>
        <v>9</v>
      </c>
      <c r="G28" s="14">
        <f t="shared" si="3"/>
        <v>25</v>
      </c>
      <c r="H28" s="14"/>
      <c r="I28" s="14"/>
      <c r="J28" s="14"/>
      <c r="K28" s="13">
        <v>20000</v>
      </c>
      <c r="L28" s="13">
        <v>20000</v>
      </c>
      <c r="M28" s="13">
        <v>20000</v>
      </c>
      <c r="N28" s="13">
        <v>20000</v>
      </c>
      <c r="O28" s="13">
        <v>20000</v>
      </c>
      <c r="P28" s="16">
        <f t="shared" si="5"/>
        <v>100000</v>
      </c>
      <c r="Q28" s="16">
        <f t="shared" si="4"/>
        <v>2272727.272727272</v>
      </c>
      <c r="R28" s="15">
        <v>44087</v>
      </c>
      <c r="T28" s="4"/>
      <c r="U28" s="4"/>
      <c r="V28" s="4"/>
      <c r="W28" s="4"/>
    </row>
    <row r="29" spans="1:23">
      <c r="A29" s="31">
        <f t="shared" si="0"/>
        <v>9</v>
      </c>
      <c r="B29" s="31">
        <f t="shared" si="1"/>
        <v>14</v>
      </c>
      <c r="C29" s="31" t="str">
        <f t="shared" si="2"/>
        <v>9149</v>
      </c>
      <c r="D29" s="31">
        <f>IF(R29="","",VLOOKUP(C29,日付数値化!$E$3:$G$368,3,FALSE))</f>
        <v>258</v>
      </c>
      <c r="E29" s="31">
        <f>IF(R29="","",VLOOKUP(D29,日付数値化!$G$3:$H$368,2,FALSE))</f>
        <v>9</v>
      </c>
      <c r="G29" s="14">
        <f t="shared" si="3"/>
        <v>26</v>
      </c>
      <c r="H29" s="14"/>
      <c r="I29" s="14"/>
      <c r="J29" s="14"/>
      <c r="K29" s="13">
        <v>20000</v>
      </c>
      <c r="L29" s="13">
        <v>20000</v>
      </c>
      <c r="M29" s="13">
        <v>20000</v>
      </c>
      <c r="N29" s="13">
        <v>20000</v>
      </c>
      <c r="O29" s="13">
        <v>20000</v>
      </c>
      <c r="P29" s="16">
        <f t="shared" si="5"/>
        <v>100000</v>
      </c>
      <c r="Q29" s="16">
        <f t="shared" si="4"/>
        <v>2363636.3636363628</v>
      </c>
      <c r="R29" s="15">
        <v>44088</v>
      </c>
      <c r="T29" s="4"/>
      <c r="U29" s="4"/>
      <c r="V29" s="4"/>
      <c r="W29" s="4"/>
    </row>
    <row r="30" spans="1:23">
      <c r="A30" s="31">
        <f t="shared" si="0"/>
        <v>9</v>
      </c>
      <c r="B30" s="31">
        <f t="shared" si="1"/>
        <v>15</v>
      </c>
      <c r="C30" s="31" t="str">
        <f t="shared" si="2"/>
        <v>9159</v>
      </c>
      <c r="D30" s="31">
        <f>IF(R30="","",VLOOKUP(C30,日付数値化!$E$3:$G$368,3,FALSE))</f>
        <v>259</v>
      </c>
      <c r="E30" s="31">
        <f>IF(R30="","",VLOOKUP(D30,日付数値化!$G$3:$H$368,2,FALSE))</f>
        <v>9</v>
      </c>
      <c r="G30" s="14">
        <f t="shared" si="3"/>
        <v>27</v>
      </c>
      <c r="H30" s="14"/>
      <c r="I30" s="14"/>
      <c r="J30" s="14"/>
      <c r="K30" s="13">
        <v>20000</v>
      </c>
      <c r="L30" s="13">
        <v>20000</v>
      </c>
      <c r="M30" s="13">
        <v>20000</v>
      </c>
      <c r="N30" s="13">
        <v>20000</v>
      </c>
      <c r="O30" s="13">
        <v>20000</v>
      </c>
      <c r="P30" s="16">
        <f t="shared" si="5"/>
        <v>100000</v>
      </c>
      <c r="Q30" s="16">
        <f t="shared" si="4"/>
        <v>2454545.4545454537</v>
      </c>
      <c r="R30" s="15">
        <v>44089</v>
      </c>
      <c r="T30" s="4"/>
      <c r="U30" s="4"/>
      <c r="V30" s="4"/>
      <c r="W30" s="4"/>
    </row>
    <row r="31" spans="1:23">
      <c r="A31" s="31">
        <f t="shared" si="0"/>
        <v>9</v>
      </c>
      <c r="B31" s="31">
        <f t="shared" si="1"/>
        <v>16</v>
      </c>
      <c r="C31" s="31" t="str">
        <f t="shared" si="2"/>
        <v>9169</v>
      </c>
      <c r="D31" s="31">
        <f>IF(R31="","",VLOOKUP(C31,日付数値化!$E$3:$G$368,3,FALSE))</f>
        <v>260</v>
      </c>
      <c r="E31" s="31">
        <f>IF(R31="","",VLOOKUP(D31,日付数値化!$G$3:$H$368,2,FALSE))</f>
        <v>9</v>
      </c>
      <c r="G31" s="14">
        <f t="shared" si="3"/>
        <v>28</v>
      </c>
      <c r="H31" s="14"/>
      <c r="I31" s="14"/>
      <c r="J31" s="14"/>
      <c r="K31" s="13">
        <v>20000</v>
      </c>
      <c r="L31" s="13">
        <v>20000</v>
      </c>
      <c r="M31" s="13">
        <v>20000</v>
      </c>
      <c r="N31" s="13">
        <v>20000</v>
      </c>
      <c r="O31" s="13">
        <v>20000</v>
      </c>
      <c r="P31" s="16">
        <f t="shared" si="5"/>
        <v>100000</v>
      </c>
      <c r="Q31" s="16">
        <f t="shared" si="4"/>
        <v>2545454.5454545445</v>
      </c>
      <c r="R31" s="15">
        <v>44090</v>
      </c>
      <c r="T31" s="4"/>
      <c r="U31" s="4"/>
      <c r="V31" s="4"/>
      <c r="W31" s="4"/>
    </row>
    <row r="32" spans="1:23">
      <c r="A32" s="31">
        <f t="shared" si="0"/>
        <v>9</v>
      </c>
      <c r="B32" s="31">
        <f t="shared" si="1"/>
        <v>17</v>
      </c>
      <c r="C32" s="31" t="str">
        <f t="shared" si="2"/>
        <v>9179</v>
      </c>
      <c r="D32" s="31">
        <f>IF(R32="","",VLOOKUP(C32,日付数値化!$E$3:$G$368,3,FALSE))</f>
        <v>261</v>
      </c>
      <c r="E32" s="31">
        <f>IF(R32="","",VLOOKUP(D32,日付数値化!$G$3:$H$368,2,FALSE))</f>
        <v>9</v>
      </c>
      <c r="G32" s="14">
        <f t="shared" si="3"/>
        <v>29</v>
      </c>
      <c r="H32" s="14"/>
      <c r="I32" s="14"/>
      <c r="J32" s="14"/>
      <c r="K32" s="13">
        <v>20000</v>
      </c>
      <c r="L32" s="13">
        <v>20000</v>
      </c>
      <c r="M32" s="13">
        <v>20000</v>
      </c>
      <c r="N32" s="13">
        <v>20000</v>
      </c>
      <c r="O32" s="13">
        <v>20000</v>
      </c>
      <c r="P32" s="16">
        <f t="shared" si="5"/>
        <v>100000</v>
      </c>
      <c r="Q32" s="16">
        <f t="shared" si="4"/>
        <v>2636363.6363636353</v>
      </c>
      <c r="R32" s="15">
        <v>44091</v>
      </c>
      <c r="T32" s="4"/>
      <c r="U32" s="4"/>
      <c r="V32" s="4"/>
      <c r="W32" s="4"/>
    </row>
    <row r="33" spans="1:23">
      <c r="A33" s="31">
        <f t="shared" si="0"/>
        <v>1</v>
      </c>
      <c r="B33" s="31">
        <f t="shared" si="1"/>
        <v>0</v>
      </c>
      <c r="C33" s="31" t="str">
        <f t="shared" si="2"/>
        <v/>
      </c>
      <c r="D33" s="31" t="str">
        <f>IF(R33="","",VLOOKUP(C33,日付数値化!$E$3:$G$368,3,FALSE))</f>
        <v/>
      </c>
      <c r="E33" s="31" t="str">
        <f>IF(R33="","",VLOOKUP(D33,日付数値化!$G$3:$H$368,2,FALSE))</f>
        <v/>
      </c>
      <c r="G33" s="14">
        <f t="shared" si="3"/>
        <v>30</v>
      </c>
      <c r="H33" s="14"/>
      <c r="I33" s="14"/>
      <c r="J33" s="14"/>
      <c r="K33" s="16"/>
      <c r="L33" s="16"/>
      <c r="M33" s="16"/>
      <c r="N33" s="16"/>
      <c r="O33" s="16"/>
      <c r="P33" s="16">
        <f t="shared" si="5"/>
        <v>0</v>
      </c>
      <c r="Q33" s="16">
        <f t="shared" si="4"/>
        <v>2636363.6363636353</v>
      </c>
      <c r="R33" s="15"/>
      <c r="T33" s="4"/>
      <c r="U33" s="4"/>
      <c r="V33" s="4"/>
      <c r="W33" s="4"/>
    </row>
    <row r="34" spans="1:23">
      <c r="A34" s="31">
        <f t="shared" si="0"/>
        <v>1</v>
      </c>
      <c r="B34" s="31">
        <f t="shared" si="1"/>
        <v>0</v>
      </c>
      <c r="C34" s="31" t="str">
        <f t="shared" si="2"/>
        <v/>
      </c>
      <c r="D34" s="31" t="str">
        <f>IF(R34="","",VLOOKUP(C34,日付数値化!$E$3:$G$368,3,FALSE))</f>
        <v/>
      </c>
      <c r="E34" s="31" t="str">
        <f>IF(R34="","",VLOOKUP(D34,日付数値化!$G$3:$H$368,2,FALSE))</f>
        <v/>
      </c>
      <c r="G34" s="14">
        <f t="shared" si="3"/>
        <v>31</v>
      </c>
      <c r="H34" s="14"/>
      <c r="I34" s="14"/>
      <c r="J34" s="14"/>
      <c r="K34" s="16"/>
      <c r="L34" s="16"/>
      <c r="M34" s="16"/>
      <c r="N34" s="16"/>
      <c r="O34" s="16"/>
      <c r="P34" s="16">
        <f t="shared" si="5"/>
        <v>0</v>
      </c>
      <c r="Q34" s="16">
        <f t="shared" si="4"/>
        <v>2636363.6363636353</v>
      </c>
      <c r="R34" s="15"/>
      <c r="T34" s="4"/>
      <c r="U34" s="4"/>
      <c r="V34" s="4"/>
      <c r="W34" s="4"/>
    </row>
    <row r="35" spans="1:23">
      <c r="A35" s="31">
        <f t="shared" si="0"/>
        <v>1</v>
      </c>
      <c r="B35" s="31">
        <f t="shared" si="1"/>
        <v>0</v>
      </c>
      <c r="C35" s="31" t="str">
        <f t="shared" si="2"/>
        <v/>
      </c>
      <c r="D35" s="31" t="str">
        <f>IF(R35="","",VLOOKUP(C35,日付数値化!$E$3:$G$368,3,FALSE))</f>
        <v/>
      </c>
      <c r="E35" s="31" t="str">
        <f>IF(R35="","",VLOOKUP(D35,日付数値化!$G$3:$H$368,2,FALSE))</f>
        <v/>
      </c>
      <c r="G35" s="14">
        <f t="shared" si="3"/>
        <v>32</v>
      </c>
      <c r="H35" s="14"/>
      <c r="I35" s="14"/>
      <c r="J35" s="14"/>
      <c r="K35" s="16"/>
      <c r="L35" s="16"/>
      <c r="M35" s="16"/>
      <c r="N35" s="16"/>
      <c r="O35" s="16"/>
      <c r="P35" s="16">
        <f t="shared" si="5"/>
        <v>0</v>
      </c>
      <c r="Q35" s="16">
        <f t="shared" si="4"/>
        <v>2636363.6363636353</v>
      </c>
      <c r="R35" s="15"/>
      <c r="T35" s="4"/>
      <c r="U35" s="4"/>
      <c r="V35" s="4"/>
      <c r="W35" s="4"/>
    </row>
    <row r="36" spans="1:23">
      <c r="A36" s="31">
        <f t="shared" si="0"/>
        <v>1</v>
      </c>
      <c r="B36" s="31">
        <f t="shared" si="1"/>
        <v>0</v>
      </c>
      <c r="C36" s="31" t="str">
        <f t="shared" si="2"/>
        <v/>
      </c>
      <c r="D36" s="31" t="str">
        <f>IF(R36="","",VLOOKUP(C36,日付数値化!$E$3:$G$368,3,FALSE))</f>
        <v/>
      </c>
      <c r="E36" s="31" t="str">
        <f>IF(R36="","",VLOOKUP(D36,日付数値化!$G$3:$H$368,2,FALSE))</f>
        <v/>
      </c>
      <c r="G36" s="14">
        <f t="shared" si="3"/>
        <v>33</v>
      </c>
      <c r="H36" s="14"/>
      <c r="I36" s="14"/>
      <c r="J36" s="14"/>
      <c r="K36" s="16"/>
      <c r="L36" s="16"/>
      <c r="M36" s="16"/>
      <c r="N36" s="16"/>
      <c r="O36" s="16"/>
      <c r="P36" s="16">
        <f t="shared" si="5"/>
        <v>0</v>
      </c>
      <c r="Q36" s="16">
        <f t="shared" si="4"/>
        <v>2636363.6363636353</v>
      </c>
      <c r="R36" s="15"/>
      <c r="T36" s="4"/>
      <c r="U36" s="4"/>
      <c r="V36" s="4"/>
      <c r="W36" s="4"/>
    </row>
    <row r="37" spans="1:23">
      <c r="A37" s="31">
        <f t="shared" si="0"/>
        <v>1</v>
      </c>
      <c r="B37" s="31">
        <f t="shared" si="1"/>
        <v>0</v>
      </c>
      <c r="C37" s="31" t="str">
        <f t="shared" si="2"/>
        <v/>
      </c>
      <c r="D37" s="31" t="str">
        <f>IF(R37="","",VLOOKUP(C37,日付数値化!$E$3:$G$368,3,FALSE))</f>
        <v/>
      </c>
      <c r="E37" s="31" t="str">
        <f>IF(R37="","",VLOOKUP(D37,日付数値化!$G$3:$H$368,2,FALSE))</f>
        <v/>
      </c>
      <c r="G37" s="14">
        <f t="shared" si="3"/>
        <v>34</v>
      </c>
      <c r="H37" s="14"/>
      <c r="I37" s="14"/>
      <c r="J37" s="14"/>
      <c r="K37" s="16"/>
      <c r="L37" s="16"/>
      <c r="M37" s="16"/>
      <c r="N37" s="16"/>
      <c r="O37" s="16"/>
      <c r="P37" s="16">
        <f t="shared" si="5"/>
        <v>0</v>
      </c>
      <c r="Q37" s="16">
        <f t="shared" si="4"/>
        <v>2636363.6363636353</v>
      </c>
      <c r="R37" s="15"/>
      <c r="T37" s="4"/>
      <c r="U37" s="4"/>
      <c r="V37" s="4"/>
      <c r="W37" s="4"/>
    </row>
    <row r="38" spans="1:23">
      <c r="A38" s="31">
        <f t="shared" si="0"/>
        <v>1</v>
      </c>
      <c r="B38" s="31">
        <f t="shared" si="1"/>
        <v>0</v>
      </c>
      <c r="C38" s="31" t="str">
        <f t="shared" si="2"/>
        <v/>
      </c>
      <c r="D38" s="31" t="str">
        <f>IF(R38="","",VLOOKUP(C38,日付数値化!$E$3:$G$368,3,FALSE))</f>
        <v/>
      </c>
      <c r="E38" s="31" t="str">
        <f>IF(R38="","",VLOOKUP(D38,日付数値化!$G$3:$H$368,2,FALSE))</f>
        <v/>
      </c>
      <c r="G38" s="14">
        <f t="shared" si="3"/>
        <v>35</v>
      </c>
      <c r="H38" s="14"/>
      <c r="I38" s="14"/>
      <c r="J38" s="14"/>
      <c r="K38" s="16"/>
      <c r="L38" s="16"/>
      <c r="M38" s="16"/>
      <c r="N38" s="16"/>
      <c r="O38" s="16"/>
      <c r="P38" s="16">
        <f t="shared" si="5"/>
        <v>0</v>
      </c>
      <c r="Q38" s="16">
        <f t="shared" si="4"/>
        <v>2636363.6363636353</v>
      </c>
      <c r="R38" s="15"/>
      <c r="T38" s="4"/>
      <c r="U38" s="4"/>
      <c r="V38" s="4"/>
      <c r="W38" s="4"/>
    </row>
    <row r="39" spans="1:23">
      <c r="A39" s="31">
        <f t="shared" si="0"/>
        <v>1</v>
      </c>
      <c r="B39" s="31">
        <f t="shared" si="1"/>
        <v>0</v>
      </c>
      <c r="C39" s="31" t="str">
        <f t="shared" si="2"/>
        <v/>
      </c>
      <c r="D39" s="31" t="str">
        <f>IF(R39="","",VLOOKUP(C39,日付数値化!$E$3:$G$368,3,FALSE))</f>
        <v/>
      </c>
      <c r="E39" s="31" t="str">
        <f>IF(R39="","",VLOOKUP(D39,日付数値化!$G$3:$H$368,2,FALSE))</f>
        <v/>
      </c>
      <c r="G39" s="14">
        <f t="shared" si="3"/>
        <v>36</v>
      </c>
      <c r="H39" s="14"/>
      <c r="I39" s="14"/>
      <c r="J39" s="14"/>
      <c r="K39" s="16"/>
      <c r="L39" s="16"/>
      <c r="M39" s="16"/>
      <c r="N39" s="16"/>
      <c r="O39" s="16"/>
      <c r="P39" s="16">
        <f t="shared" si="5"/>
        <v>0</v>
      </c>
      <c r="Q39" s="16">
        <f t="shared" si="4"/>
        <v>2636363.6363636353</v>
      </c>
      <c r="R39" s="15"/>
      <c r="T39" s="4"/>
      <c r="U39" s="4"/>
      <c r="V39" s="4"/>
      <c r="W39" s="4"/>
    </row>
    <row r="40" spans="1:23">
      <c r="A40" s="31">
        <f t="shared" si="0"/>
        <v>1</v>
      </c>
      <c r="B40" s="31">
        <f t="shared" si="1"/>
        <v>0</v>
      </c>
      <c r="C40" s="31" t="str">
        <f t="shared" si="2"/>
        <v/>
      </c>
      <c r="D40" s="31" t="str">
        <f>IF(R40="","",VLOOKUP(C40,日付数値化!$E$3:$G$368,3,FALSE))</f>
        <v/>
      </c>
      <c r="E40" s="31" t="str">
        <f>IF(R40="","",VLOOKUP(D40,日付数値化!$G$3:$H$368,2,FALSE))</f>
        <v/>
      </c>
      <c r="G40" s="14">
        <f t="shared" si="3"/>
        <v>37</v>
      </c>
      <c r="H40" s="14"/>
      <c r="I40" s="14"/>
      <c r="J40" s="14"/>
      <c r="K40" s="16"/>
      <c r="L40" s="16"/>
      <c r="M40" s="16"/>
      <c r="N40" s="16"/>
      <c r="O40" s="16"/>
      <c r="P40" s="16">
        <f t="shared" si="5"/>
        <v>0</v>
      </c>
      <c r="Q40" s="16">
        <f t="shared" si="4"/>
        <v>2636363.6363636353</v>
      </c>
      <c r="R40" s="15"/>
      <c r="T40" s="4"/>
      <c r="U40" s="4"/>
      <c r="V40" s="4"/>
      <c r="W40" s="4"/>
    </row>
    <row r="41" spans="1:23">
      <c r="A41" s="31">
        <f t="shared" si="0"/>
        <v>1</v>
      </c>
      <c r="B41" s="31">
        <f t="shared" si="1"/>
        <v>0</v>
      </c>
      <c r="C41" s="31" t="str">
        <f t="shared" si="2"/>
        <v/>
      </c>
      <c r="D41" s="31" t="str">
        <f>IF(R41="","",VLOOKUP(C41,日付数値化!$E$3:$G$368,3,FALSE))</f>
        <v/>
      </c>
      <c r="E41" s="31" t="str">
        <f>IF(R41="","",VLOOKUP(D41,日付数値化!$G$3:$H$368,2,FALSE))</f>
        <v/>
      </c>
      <c r="G41" s="14">
        <f t="shared" si="3"/>
        <v>38</v>
      </c>
      <c r="H41" s="14"/>
      <c r="I41" s="14"/>
      <c r="J41" s="14"/>
      <c r="K41" s="16"/>
      <c r="L41" s="16"/>
      <c r="M41" s="16"/>
      <c r="N41" s="16"/>
      <c r="O41" s="16"/>
      <c r="P41" s="16">
        <f t="shared" si="5"/>
        <v>0</v>
      </c>
      <c r="Q41" s="16">
        <f t="shared" si="4"/>
        <v>2636363.6363636353</v>
      </c>
      <c r="R41" s="15"/>
      <c r="T41" s="4"/>
      <c r="U41" s="4"/>
      <c r="V41" s="4"/>
      <c r="W41" s="4"/>
    </row>
    <row r="42" spans="1:23">
      <c r="A42" s="31">
        <f t="shared" si="0"/>
        <v>1</v>
      </c>
      <c r="B42" s="31">
        <f t="shared" si="1"/>
        <v>0</v>
      </c>
      <c r="C42" s="31" t="str">
        <f t="shared" si="2"/>
        <v/>
      </c>
      <c r="D42" s="31" t="str">
        <f>IF(R42="","",VLOOKUP(C42,日付数値化!$E$3:$G$368,3,FALSE))</f>
        <v/>
      </c>
      <c r="E42" s="31" t="str">
        <f>IF(R42="","",VLOOKUP(D42,日付数値化!$G$3:$H$368,2,FALSE))</f>
        <v/>
      </c>
      <c r="G42" s="14">
        <f t="shared" si="3"/>
        <v>39</v>
      </c>
      <c r="H42" s="14"/>
      <c r="I42" s="14"/>
      <c r="J42" s="14"/>
      <c r="K42" s="16"/>
      <c r="L42" s="16"/>
      <c r="M42" s="16"/>
      <c r="N42" s="16"/>
      <c r="O42" s="16"/>
      <c r="P42" s="16">
        <f t="shared" si="5"/>
        <v>0</v>
      </c>
      <c r="Q42" s="16">
        <f t="shared" si="4"/>
        <v>2636363.6363636353</v>
      </c>
      <c r="R42" s="15"/>
      <c r="T42" s="4"/>
      <c r="U42" s="4"/>
      <c r="V42" s="4"/>
      <c r="W42" s="4"/>
    </row>
    <row r="43" spans="1:23" ht="15.6" customHeight="1" thickBot="1">
      <c r="A43" s="31">
        <f t="shared" si="0"/>
        <v>1</v>
      </c>
      <c r="B43" s="31">
        <f t="shared" si="1"/>
        <v>0</v>
      </c>
      <c r="C43" s="31" t="str">
        <f t="shared" si="2"/>
        <v/>
      </c>
      <c r="D43" s="31" t="str">
        <f>IF(R43="","",VLOOKUP(C43,日付数値化!$E$3:$G$368,3,FALSE))</f>
        <v/>
      </c>
      <c r="E43" s="31" t="str">
        <f>IF(R43="","",VLOOKUP(D43,日付数値化!$G$3:$H$368,2,FALSE))</f>
        <v/>
      </c>
      <c r="G43" s="14">
        <f t="shared" si="3"/>
        <v>40</v>
      </c>
      <c r="H43" s="18"/>
      <c r="I43" s="18"/>
      <c r="J43" s="18"/>
      <c r="K43" s="19"/>
      <c r="L43" s="19"/>
      <c r="M43" s="19"/>
      <c r="N43" s="19"/>
      <c r="O43" s="19"/>
      <c r="P43" s="19">
        <f t="shared" si="5"/>
        <v>0</v>
      </c>
      <c r="Q43" s="19">
        <f t="shared" si="4"/>
        <v>2636363.6363636353</v>
      </c>
      <c r="R43" s="23"/>
      <c r="T43" s="5"/>
      <c r="U43" s="5"/>
      <c r="V43" s="5"/>
      <c r="W43" s="5"/>
    </row>
    <row r="44" spans="1:23" ht="15.6" customHeight="1" thickBot="1">
      <c r="A44" s="27"/>
      <c r="B44" s="27"/>
      <c r="C44" s="27"/>
      <c r="D44" s="27"/>
      <c r="E44" s="27"/>
      <c r="G44" s="17"/>
      <c r="H44" s="20" t="s">
        <v>9</v>
      </c>
      <c r="I44" s="21"/>
      <c r="J44" s="21"/>
      <c r="K44" s="22">
        <f t="shared" ref="K44:P44" si="6">SUM(K4:K43)</f>
        <v>580000</v>
      </c>
      <c r="L44" s="22">
        <f t="shared" si="6"/>
        <v>580000</v>
      </c>
      <c r="M44" s="22">
        <f t="shared" si="6"/>
        <v>580000</v>
      </c>
      <c r="N44" s="22">
        <f t="shared" si="6"/>
        <v>580000</v>
      </c>
      <c r="O44" s="22">
        <f t="shared" si="6"/>
        <v>580000</v>
      </c>
      <c r="P44" s="22">
        <f t="shared" si="6"/>
        <v>2900000</v>
      </c>
      <c r="Q44" s="22">
        <f>SUM(Q4:Q43)</f>
        <v>68545454.545454502</v>
      </c>
      <c r="R44" s="25"/>
      <c r="T44" s="5"/>
      <c r="U44" s="5"/>
      <c r="V44" s="5"/>
      <c r="W44" s="5"/>
    </row>
    <row r="47" spans="1:23">
      <c r="A47" s="6"/>
      <c r="B47" s="6"/>
      <c r="C47" s="6"/>
      <c r="D47" s="6"/>
      <c r="E47" s="6"/>
      <c r="O47" s="6"/>
      <c r="P47" s="6"/>
      <c r="Q47" s="6"/>
      <c r="R47" s="6"/>
      <c r="S47" s="6"/>
      <c r="T47" s="6"/>
      <c r="U47" s="6"/>
      <c r="V47" s="6"/>
    </row>
    <row r="48" spans="1:23">
      <c r="A48" s="6"/>
      <c r="B48" s="6"/>
      <c r="C48" s="6"/>
      <c r="D48" s="6"/>
      <c r="E48" s="6"/>
      <c r="O48" s="6"/>
      <c r="P48" s="6"/>
      <c r="Q48" s="6"/>
      <c r="R48" s="6"/>
      <c r="S48" s="6"/>
      <c r="T48" s="6"/>
      <c r="U48" s="6"/>
      <c r="V48" s="6"/>
    </row>
    <row r="49" spans="1:22">
      <c r="A49" s="6"/>
      <c r="B49" s="6"/>
      <c r="C49" s="6"/>
      <c r="D49" s="6"/>
      <c r="E49" s="6"/>
      <c r="O49" s="6"/>
      <c r="P49" s="6"/>
      <c r="Q49" s="6"/>
      <c r="R49" s="6"/>
      <c r="S49" s="6"/>
      <c r="T49" s="6"/>
      <c r="U49" s="6"/>
      <c r="V49" s="6"/>
    </row>
    <row r="50" spans="1:22">
      <c r="A50" s="6"/>
      <c r="B50" s="6"/>
      <c r="C50" s="6"/>
      <c r="D50" s="6"/>
      <c r="E50" s="6"/>
      <c r="O50" s="6"/>
      <c r="P50" s="6"/>
      <c r="Q50" s="6"/>
      <c r="R50" s="6"/>
      <c r="S50" s="6"/>
      <c r="T50" s="6"/>
      <c r="U50" s="6"/>
      <c r="V50" s="6"/>
    </row>
    <row r="51" spans="1:22">
      <c r="A51" s="24"/>
      <c r="B51" s="24"/>
      <c r="C51" s="24"/>
      <c r="D51" s="24"/>
      <c r="E51" s="24"/>
      <c r="O51" s="24"/>
      <c r="P51" s="24"/>
      <c r="Q51" s="24"/>
      <c r="R51" s="24"/>
      <c r="S51" s="24"/>
      <c r="T51" s="24"/>
      <c r="U51" s="24"/>
      <c r="V51" s="24"/>
    </row>
    <row r="52" spans="1:22">
      <c r="A52" s="24"/>
      <c r="B52" s="24"/>
      <c r="C52" s="24"/>
      <c r="D52" s="24"/>
      <c r="E52" s="24"/>
      <c r="O52" s="24"/>
      <c r="P52" s="24"/>
      <c r="Q52" s="24"/>
      <c r="R52" s="24"/>
      <c r="S52" s="24"/>
      <c r="T52" s="24"/>
      <c r="U52" s="24"/>
      <c r="V52" s="24"/>
    </row>
  </sheetData>
  <mergeCells count="1">
    <mergeCell ref="T4:T7"/>
  </mergeCells>
  <phoneticPr fontId="1"/>
  <pageMargins left="0.7" right="0.7" top="0.75" bottom="0.75" header="0.3" footer="0.3"/>
  <pageSetup paperSize="8" orientation="landscape"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2BCB0-D0EF-4568-9B53-C54B34D7E2CE}">
  <dimension ref="A1:W52"/>
  <sheetViews>
    <sheetView showGridLines="0" topLeftCell="F1" zoomScaleNormal="100" workbookViewId="0">
      <selection activeCell="T4" sqref="T4:T7"/>
    </sheetView>
  </sheetViews>
  <sheetFormatPr defaultColWidth="8.625" defaultRowHeight="15.75"/>
  <cols>
    <col min="1" max="5" width="12.125" style="2" hidden="1" customWidth="1"/>
    <col min="6" max="6" width="0.75" style="2" customWidth="1"/>
    <col min="7" max="7" width="3.625" style="2" customWidth="1"/>
    <col min="8" max="8" width="12.125" style="2" customWidth="1"/>
    <col min="9" max="9" width="32.125" style="2" customWidth="1"/>
    <col min="10" max="10" width="6.375" style="2" customWidth="1"/>
    <col min="11" max="17" width="12.5" style="2" customWidth="1"/>
    <col min="18" max="18" width="12.125" style="2" customWidth="1"/>
    <col min="19" max="19" width="1.5" style="2" customWidth="1"/>
    <col min="20" max="20" width="27.625" style="2" customWidth="1"/>
    <col min="21" max="16384" width="8.625" style="2"/>
  </cols>
  <sheetData>
    <row r="1" spans="1:23" ht="6.6" customHeight="1"/>
    <row r="2" spans="1:23">
      <c r="A2" s="2" t="s">
        <v>39</v>
      </c>
      <c r="G2" s="2" t="s">
        <v>55</v>
      </c>
    </row>
    <row r="3" spans="1:23">
      <c r="A3" s="26" t="s">
        <v>40</v>
      </c>
      <c r="B3" s="26" t="s">
        <v>41</v>
      </c>
      <c r="C3" s="26" t="s">
        <v>42</v>
      </c>
      <c r="D3" s="26" t="s">
        <v>43</v>
      </c>
      <c r="E3" s="26" t="s">
        <v>45</v>
      </c>
      <c r="G3" s="9" t="s">
        <v>12</v>
      </c>
      <c r="H3" s="7" t="s">
        <v>0</v>
      </c>
      <c r="I3" s="7" t="s">
        <v>1</v>
      </c>
      <c r="J3" s="7" t="s">
        <v>2</v>
      </c>
      <c r="K3" s="7" t="s">
        <v>3</v>
      </c>
      <c r="L3" s="7" t="s">
        <v>4</v>
      </c>
      <c r="M3" s="7" t="s">
        <v>5</v>
      </c>
      <c r="N3" s="7" t="s">
        <v>6</v>
      </c>
      <c r="O3" s="7" t="s">
        <v>15</v>
      </c>
      <c r="P3" s="7" t="s">
        <v>7</v>
      </c>
      <c r="Q3" s="7" t="s">
        <v>8</v>
      </c>
      <c r="R3" s="7" t="s">
        <v>16</v>
      </c>
      <c r="T3" s="10" t="s">
        <v>14</v>
      </c>
    </row>
    <row r="4" spans="1:23">
      <c r="A4" s="31">
        <f t="shared" ref="A4:A43" si="0">MONTH(R4)</f>
        <v>8</v>
      </c>
      <c r="B4" s="31">
        <f t="shared" ref="B4:B43" si="1">DAY(R4)</f>
        <v>21</v>
      </c>
      <c r="C4" s="31" t="str">
        <f t="shared" ref="C4:C43" si="2">IF(R4="","",CONCATENATE(A4,B4,A4))</f>
        <v>8218</v>
      </c>
      <c r="D4" s="31">
        <f>IF(R4="","",VLOOKUP(C4,日付数値化!$E$3:$G$368,3,FALSE))</f>
        <v>234</v>
      </c>
      <c r="E4" s="31">
        <f>IF(R4="","",VLOOKUP(D4,日付数値化!$G$3:$H$368,2,FALSE))</f>
        <v>9</v>
      </c>
      <c r="G4" s="11">
        <f>ROW()-3</f>
        <v>1</v>
      </c>
      <c r="H4" s="15"/>
      <c r="I4" s="11"/>
      <c r="J4" s="11"/>
      <c r="K4" s="13">
        <v>20000</v>
      </c>
      <c r="L4" s="13">
        <v>20000</v>
      </c>
      <c r="M4" s="13">
        <v>20000</v>
      </c>
      <c r="N4" s="13">
        <v>20000</v>
      </c>
      <c r="O4" s="13">
        <v>20000</v>
      </c>
      <c r="P4" s="13">
        <f>SUM(K4:O4)</f>
        <v>100000</v>
      </c>
      <c r="Q4" s="13">
        <f>IF(P4="","",SUM(P4)/1.1)</f>
        <v>90909.090909090897</v>
      </c>
      <c r="R4" s="15">
        <v>44064</v>
      </c>
      <c r="T4" s="38">
        <f>SUMMARY!K6</f>
        <v>79000000</v>
      </c>
      <c r="V4" s="2">
        <f>MONTH(R4)</f>
        <v>8</v>
      </c>
      <c r="W4" s="2">
        <f>DAY(R4)</f>
        <v>21</v>
      </c>
    </row>
    <row r="5" spans="1:23">
      <c r="A5" s="31">
        <f t="shared" si="0"/>
        <v>8</v>
      </c>
      <c r="B5" s="31">
        <f t="shared" si="1"/>
        <v>22</v>
      </c>
      <c r="C5" s="31" t="str">
        <f t="shared" si="2"/>
        <v>8228</v>
      </c>
      <c r="D5" s="31">
        <f>IF(R5="","",VLOOKUP(C5,日付数値化!$E$3:$G$368,3,FALSE))</f>
        <v>235</v>
      </c>
      <c r="E5" s="31">
        <f>IF(R5="","",VLOOKUP(D5,日付数値化!$G$3:$H$368,2,FALSE))</f>
        <v>9</v>
      </c>
      <c r="G5" s="14">
        <f t="shared" ref="G5:G43" si="3">ROW()-3</f>
        <v>2</v>
      </c>
      <c r="H5" s="15"/>
      <c r="I5" s="14"/>
      <c r="J5" s="14"/>
      <c r="K5" s="13">
        <v>20000</v>
      </c>
      <c r="L5" s="13">
        <v>20000</v>
      </c>
      <c r="M5" s="13">
        <v>20000</v>
      </c>
      <c r="N5" s="13">
        <v>20000</v>
      </c>
      <c r="O5" s="13">
        <v>20000</v>
      </c>
      <c r="P5" s="16">
        <f>SUM(K5:O5)</f>
        <v>100000</v>
      </c>
      <c r="Q5" s="16">
        <f t="shared" ref="Q5:Q43" si="4">IF(P5="","",SUM(Q4,P5/1.1))</f>
        <v>181818.18181818179</v>
      </c>
      <c r="R5" s="15">
        <v>44065</v>
      </c>
      <c r="T5" s="38"/>
    </row>
    <row r="6" spans="1:23">
      <c r="A6" s="31">
        <f t="shared" si="0"/>
        <v>8</v>
      </c>
      <c r="B6" s="31">
        <f t="shared" si="1"/>
        <v>23</v>
      </c>
      <c r="C6" s="31" t="str">
        <f t="shared" si="2"/>
        <v>8238</v>
      </c>
      <c r="D6" s="31">
        <f>IF(R6="","",VLOOKUP(C6,日付数値化!$E$3:$G$368,3,FALSE))</f>
        <v>236</v>
      </c>
      <c r="E6" s="31">
        <f>IF(R6="","",VLOOKUP(D6,日付数値化!$G$3:$H$368,2,FALSE))</f>
        <v>9</v>
      </c>
      <c r="G6" s="14">
        <f t="shared" si="3"/>
        <v>3</v>
      </c>
      <c r="H6" s="15"/>
      <c r="I6" s="14"/>
      <c r="J6" s="14"/>
      <c r="K6" s="13">
        <v>20000</v>
      </c>
      <c r="L6" s="13">
        <v>20000</v>
      </c>
      <c r="M6" s="13">
        <v>20000</v>
      </c>
      <c r="N6" s="13">
        <v>20000</v>
      </c>
      <c r="O6" s="13">
        <v>20000</v>
      </c>
      <c r="P6" s="16">
        <f>SUM(K6:O6)</f>
        <v>100000</v>
      </c>
      <c r="Q6" s="16">
        <f t="shared" si="4"/>
        <v>272727.27272727271</v>
      </c>
      <c r="R6" s="15">
        <v>44066</v>
      </c>
      <c r="T6" s="38"/>
    </row>
    <row r="7" spans="1:23">
      <c r="A7" s="31">
        <f t="shared" si="0"/>
        <v>8</v>
      </c>
      <c r="B7" s="31">
        <f t="shared" si="1"/>
        <v>24</v>
      </c>
      <c r="C7" s="31" t="str">
        <f t="shared" si="2"/>
        <v>8248</v>
      </c>
      <c r="D7" s="31">
        <f>IF(R7="","",VLOOKUP(C7,日付数値化!$E$3:$G$368,3,FALSE))</f>
        <v>237</v>
      </c>
      <c r="E7" s="31">
        <f>IF(R7="","",VLOOKUP(D7,日付数値化!$G$3:$H$368,2,FALSE))</f>
        <v>9</v>
      </c>
      <c r="G7" s="14">
        <f t="shared" si="3"/>
        <v>4</v>
      </c>
      <c r="H7" s="14"/>
      <c r="I7" s="14"/>
      <c r="J7" s="14"/>
      <c r="K7" s="13">
        <v>20000</v>
      </c>
      <c r="L7" s="13">
        <v>20000</v>
      </c>
      <c r="M7" s="13">
        <v>20000</v>
      </c>
      <c r="N7" s="13">
        <v>20000</v>
      </c>
      <c r="O7" s="13">
        <v>20000</v>
      </c>
      <c r="P7" s="16">
        <f t="shared" ref="P7:P43" si="5">SUM(K7:O7)</f>
        <v>100000</v>
      </c>
      <c r="Q7" s="16">
        <f t="shared" si="4"/>
        <v>363636.36363636359</v>
      </c>
      <c r="R7" s="15">
        <v>44067</v>
      </c>
      <c r="T7" s="38"/>
    </row>
    <row r="8" spans="1:23">
      <c r="A8" s="31">
        <f t="shared" si="0"/>
        <v>8</v>
      </c>
      <c r="B8" s="31">
        <f t="shared" si="1"/>
        <v>25</v>
      </c>
      <c r="C8" s="31" t="str">
        <f t="shared" si="2"/>
        <v>8258</v>
      </c>
      <c r="D8" s="31">
        <f>IF(R8="","",VLOOKUP(C8,日付数値化!$E$3:$G$368,3,FALSE))</f>
        <v>238</v>
      </c>
      <c r="E8" s="31">
        <f>IF(R8="","",VLOOKUP(D8,日付数値化!$G$3:$H$368,2,FALSE))</f>
        <v>9</v>
      </c>
      <c r="G8" s="14">
        <f t="shared" si="3"/>
        <v>5</v>
      </c>
      <c r="H8" s="14"/>
      <c r="I8" s="14"/>
      <c r="J8" s="14"/>
      <c r="K8" s="13">
        <v>20000</v>
      </c>
      <c r="L8" s="13">
        <v>20000</v>
      </c>
      <c r="M8" s="13">
        <v>20000</v>
      </c>
      <c r="N8" s="13">
        <v>20000</v>
      </c>
      <c r="O8" s="13">
        <v>20000</v>
      </c>
      <c r="P8" s="16">
        <f t="shared" si="5"/>
        <v>100000</v>
      </c>
      <c r="Q8" s="16">
        <f t="shared" si="4"/>
        <v>454545.45454545447</v>
      </c>
      <c r="R8" s="15">
        <v>44068</v>
      </c>
    </row>
    <row r="9" spans="1:23">
      <c r="A9" s="31">
        <f t="shared" si="0"/>
        <v>8</v>
      </c>
      <c r="B9" s="31">
        <f t="shared" si="1"/>
        <v>26</v>
      </c>
      <c r="C9" s="31" t="str">
        <f t="shared" si="2"/>
        <v>8268</v>
      </c>
      <c r="D9" s="31">
        <f>IF(R9="","",VLOOKUP(C9,日付数値化!$E$3:$G$368,3,FALSE))</f>
        <v>239</v>
      </c>
      <c r="E9" s="31">
        <f>IF(R9="","",VLOOKUP(D9,日付数値化!$G$3:$H$368,2,FALSE))</f>
        <v>9</v>
      </c>
      <c r="G9" s="14">
        <f t="shared" si="3"/>
        <v>6</v>
      </c>
      <c r="H9" s="14"/>
      <c r="I9" s="14"/>
      <c r="J9" s="14"/>
      <c r="K9" s="13">
        <v>20000</v>
      </c>
      <c r="L9" s="13">
        <v>20000</v>
      </c>
      <c r="M9" s="13">
        <v>20000</v>
      </c>
      <c r="N9" s="13">
        <v>20000</v>
      </c>
      <c r="O9" s="13">
        <v>20000</v>
      </c>
      <c r="P9" s="16">
        <f t="shared" si="5"/>
        <v>100000</v>
      </c>
      <c r="Q9" s="16">
        <f t="shared" si="4"/>
        <v>545454.54545454541</v>
      </c>
      <c r="R9" s="15">
        <v>44069</v>
      </c>
    </row>
    <row r="10" spans="1:23">
      <c r="A10" s="31">
        <f t="shared" si="0"/>
        <v>8</v>
      </c>
      <c r="B10" s="31">
        <f t="shared" si="1"/>
        <v>27</v>
      </c>
      <c r="C10" s="31" t="str">
        <f t="shared" si="2"/>
        <v>8278</v>
      </c>
      <c r="D10" s="31">
        <f>IF(R10="","",VLOOKUP(C10,日付数値化!$E$3:$G$368,3,FALSE))</f>
        <v>240</v>
      </c>
      <c r="E10" s="31">
        <f>IF(R10="","",VLOOKUP(D10,日付数値化!$G$3:$H$368,2,FALSE))</f>
        <v>9</v>
      </c>
      <c r="G10" s="14">
        <f t="shared" si="3"/>
        <v>7</v>
      </c>
      <c r="H10" s="14"/>
      <c r="I10" s="14"/>
      <c r="J10" s="14"/>
      <c r="K10" s="13">
        <v>20000</v>
      </c>
      <c r="L10" s="13">
        <v>20000</v>
      </c>
      <c r="M10" s="13">
        <v>20000</v>
      </c>
      <c r="N10" s="13">
        <v>20000</v>
      </c>
      <c r="O10" s="13">
        <v>20000</v>
      </c>
      <c r="P10" s="16">
        <f t="shared" si="5"/>
        <v>100000</v>
      </c>
      <c r="Q10" s="16">
        <f t="shared" si="4"/>
        <v>636363.63636363635</v>
      </c>
      <c r="R10" s="15">
        <v>44070</v>
      </c>
    </row>
    <row r="11" spans="1:23">
      <c r="A11" s="31">
        <f t="shared" si="0"/>
        <v>8</v>
      </c>
      <c r="B11" s="31">
        <f t="shared" si="1"/>
        <v>28</v>
      </c>
      <c r="C11" s="31" t="str">
        <f t="shared" si="2"/>
        <v>8288</v>
      </c>
      <c r="D11" s="31">
        <f>IF(R11="","",VLOOKUP(C11,日付数値化!$E$3:$G$368,3,FALSE))</f>
        <v>241</v>
      </c>
      <c r="E11" s="31">
        <f>IF(R11="","",VLOOKUP(D11,日付数値化!$G$3:$H$368,2,FALSE))</f>
        <v>9</v>
      </c>
      <c r="G11" s="14">
        <f t="shared" si="3"/>
        <v>8</v>
      </c>
      <c r="H11" s="14"/>
      <c r="I11" s="14"/>
      <c r="J11" s="14"/>
      <c r="K11" s="13">
        <v>20000</v>
      </c>
      <c r="L11" s="13">
        <v>20000</v>
      </c>
      <c r="M11" s="13">
        <v>20000</v>
      </c>
      <c r="N11" s="13">
        <v>20000</v>
      </c>
      <c r="O11" s="13">
        <v>20000</v>
      </c>
      <c r="P11" s="16">
        <f t="shared" si="5"/>
        <v>100000</v>
      </c>
      <c r="Q11" s="16">
        <f t="shared" si="4"/>
        <v>727272.72727272729</v>
      </c>
      <c r="R11" s="15">
        <v>44071</v>
      </c>
    </row>
    <row r="12" spans="1:23">
      <c r="A12" s="31">
        <f t="shared" si="0"/>
        <v>8</v>
      </c>
      <c r="B12" s="31">
        <f t="shared" si="1"/>
        <v>29</v>
      </c>
      <c r="C12" s="31" t="str">
        <f t="shared" si="2"/>
        <v>8298</v>
      </c>
      <c r="D12" s="31">
        <f>IF(R12="","",VLOOKUP(C12,日付数値化!$E$3:$G$368,3,FALSE))</f>
        <v>242</v>
      </c>
      <c r="E12" s="31">
        <f>IF(R12="","",VLOOKUP(D12,日付数値化!$G$3:$H$368,2,FALSE))</f>
        <v>9</v>
      </c>
      <c r="G12" s="14">
        <f t="shared" si="3"/>
        <v>9</v>
      </c>
      <c r="H12" s="14"/>
      <c r="I12" s="14"/>
      <c r="J12" s="14"/>
      <c r="K12" s="13">
        <v>20000</v>
      </c>
      <c r="L12" s="13">
        <v>20000</v>
      </c>
      <c r="M12" s="13">
        <v>20000</v>
      </c>
      <c r="N12" s="13">
        <v>20000</v>
      </c>
      <c r="O12" s="13">
        <v>20000</v>
      </c>
      <c r="P12" s="16">
        <f t="shared" si="5"/>
        <v>100000</v>
      </c>
      <c r="Q12" s="16">
        <f t="shared" si="4"/>
        <v>818181.81818181823</v>
      </c>
      <c r="R12" s="15">
        <v>44072</v>
      </c>
    </row>
    <row r="13" spans="1:23">
      <c r="A13" s="31">
        <f t="shared" si="0"/>
        <v>8</v>
      </c>
      <c r="B13" s="31">
        <f t="shared" si="1"/>
        <v>30</v>
      </c>
      <c r="C13" s="31" t="str">
        <f t="shared" si="2"/>
        <v>8308</v>
      </c>
      <c r="D13" s="31">
        <f>IF(R13="","",VLOOKUP(C13,日付数値化!$E$3:$G$368,3,FALSE))</f>
        <v>243</v>
      </c>
      <c r="E13" s="31">
        <f>IF(R13="","",VLOOKUP(D13,日付数値化!$G$3:$H$368,2,FALSE))</f>
        <v>9</v>
      </c>
      <c r="G13" s="14">
        <f t="shared" si="3"/>
        <v>10</v>
      </c>
      <c r="H13" s="14"/>
      <c r="I13" s="14"/>
      <c r="J13" s="14"/>
      <c r="K13" s="13">
        <v>20000</v>
      </c>
      <c r="L13" s="13">
        <v>20000</v>
      </c>
      <c r="M13" s="13">
        <v>20000</v>
      </c>
      <c r="N13" s="13">
        <v>20000</v>
      </c>
      <c r="O13" s="13">
        <v>20000</v>
      </c>
      <c r="P13" s="16">
        <f t="shared" si="5"/>
        <v>100000</v>
      </c>
      <c r="Q13" s="16">
        <f t="shared" si="4"/>
        <v>909090.90909090918</v>
      </c>
      <c r="R13" s="15">
        <v>44073</v>
      </c>
    </row>
    <row r="14" spans="1:23">
      <c r="A14" s="31">
        <f t="shared" si="0"/>
        <v>8</v>
      </c>
      <c r="B14" s="31">
        <f t="shared" si="1"/>
        <v>31</v>
      </c>
      <c r="C14" s="31" t="str">
        <f t="shared" si="2"/>
        <v>8318</v>
      </c>
      <c r="D14" s="31">
        <f>IF(R14="","",VLOOKUP(C14,日付数値化!$E$3:$G$368,3,FALSE))</f>
        <v>244</v>
      </c>
      <c r="E14" s="31">
        <f>IF(R14="","",VLOOKUP(D14,日付数値化!$G$3:$H$368,2,FALSE))</f>
        <v>9</v>
      </c>
      <c r="G14" s="14">
        <f t="shared" si="3"/>
        <v>11</v>
      </c>
      <c r="H14" s="14"/>
      <c r="I14" s="14"/>
      <c r="J14" s="14"/>
      <c r="K14" s="13">
        <v>20000</v>
      </c>
      <c r="L14" s="13">
        <v>20000</v>
      </c>
      <c r="M14" s="13">
        <v>20000</v>
      </c>
      <c r="N14" s="13">
        <v>20000</v>
      </c>
      <c r="O14" s="13">
        <v>20000</v>
      </c>
      <c r="P14" s="16">
        <f t="shared" si="5"/>
        <v>100000</v>
      </c>
      <c r="Q14" s="16">
        <f t="shared" si="4"/>
        <v>1000000.0000000001</v>
      </c>
      <c r="R14" s="15">
        <v>44074</v>
      </c>
    </row>
    <row r="15" spans="1:23">
      <c r="A15" s="31">
        <f t="shared" si="0"/>
        <v>9</v>
      </c>
      <c r="B15" s="31">
        <f t="shared" si="1"/>
        <v>1</v>
      </c>
      <c r="C15" s="31" t="str">
        <f t="shared" si="2"/>
        <v>919</v>
      </c>
      <c r="D15" s="31">
        <f>IF(R15="","",VLOOKUP(C15,日付数値化!$E$3:$G$368,3,FALSE))</f>
        <v>245</v>
      </c>
      <c r="E15" s="31">
        <f>IF(R15="","",VLOOKUP(D15,日付数値化!$G$3:$H$368,2,FALSE))</f>
        <v>9</v>
      </c>
      <c r="G15" s="14">
        <f t="shared" si="3"/>
        <v>12</v>
      </c>
      <c r="H15" s="14"/>
      <c r="I15" s="14"/>
      <c r="J15" s="14"/>
      <c r="K15" s="13">
        <v>20000</v>
      </c>
      <c r="L15" s="13">
        <v>20000</v>
      </c>
      <c r="M15" s="13">
        <v>20000</v>
      </c>
      <c r="N15" s="13">
        <v>20000</v>
      </c>
      <c r="O15" s="13">
        <v>20000</v>
      </c>
      <c r="P15" s="16">
        <f t="shared" si="5"/>
        <v>100000</v>
      </c>
      <c r="Q15" s="16">
        <f t="shared" si="4"/>
        <v>1090909.0909090911</v>
      </c>
      <c r="R15" s="15">
        <v>44075</v>
      </c>
    </row>
    <row r="16" spans="1:23">
      <c r="A16" s="31">
        <f t="shared" si="0"/>
        <v>9</v>
      </c>
      <c r="B16" s="31">
        <f t="shared" si="1"/>
        <v>2</v>
      </c>
      <c r="C16" s="31" t="str">
        <f t="shared" si="2"/>
        <v>929</v>
      </c>
      <c r="D16" s="31">
        <f>IF(R16="","",VLOOKUP(C16,日付数値化!$E$3:$G$368,3,FALSE))</f>
        <v>246</v>
      </c>
      <c r="E16" s="31">
        <f>IF(R16="","",VLOOKUP(D16,日付数値化!$G$3:$H$368,2,FALSE))</f>
        <v>9</v>
      </c>
      <c r="G16" s="14">
        <f t="shared" si="3"/>
        <v>13</v>
      </c>
      <c r="H16" s="14"/>
      <c r="I16" s="14"/>
      <c r="J16" s="14"/>
      <c r="K16" s="13">
        <v>20000</v>
      </c>
      <c r="L16" s="13">
        <v>20000</v>
      </c>
      <c r="M16" s="13">
        <v>20000</v>
      </c>
      <c r="N16" s="13">
        <v>20000</v>
      </c>
      <c r="O16" s="13">
        <v>20000</v>
      </c>
      <c r="P16" s="16">
        <f t="shared" si="5"/>
        <v>100000</v>
      </c>
      <c r="Q16" s="16">
        <f t="shared" si="4"/>
        <v>1181818.1818181819</v>
      </c>
      <c r="R16" s="15">
        <v>44076</v>
      </c>
    </row>
    <row r="17" spans="1:23">
      <c r="A17" s="31">
        <f t="shared" si="0"/>
        <v>9</v>
      </c>
      <c r="B17" s="31">
        <f t="shared" si="1"/>
        <v>3</v>
      </c>
      <c r="C17" s="31" t="str">
        <f t="shared" si="2"/>
        <v>939</v>
      </c>
      <c r="D17" s="31">
        <f>IF(R17="","",VLOOKUP(C17,日付数値化!$E$3:$G$368,3,FALSE))</f>
        <v>247</v>
      </c>
      <c r="E17" s="31">
        <f>IF(R17="","",VLOOKUP(D17,日付数値化!$G$3:$H$368,2,FALSE))</f>
        <v>9</v>
      </c>
      <c r="G17" s="14">
        <f t="shared" si="3"/>
        <v>14</v>
      </c>
      <c r="H17" s="14"/>
      <c r="I17" s="14"/>
      <c r="J17" s="14"/>
      <c r="K17" s="13">
        <v>20000</v>
      </c>
      <c r="L17" s="13">
        <v>20000</v>
      </c>
      <c r="M17" s="13">
        <v>20000</v>
      </c>
      <c r="N17" s="13">
        <v>20000</v>
      </c>
      <c r="O17" s="13">
        <v>20000</v>
      </c>
      <c r="P17" s="16">
        <f t="shared" si="5"/>
        <v>100000</v>
      </c>
      <c r="Q17" s="16">
        <f t="shared" si="4"/>
        <v>1272727.2727272727</v>
      </c>
      <c r="R17" s="15">
        <v>44077</v>
      </c>
    </row>
    <row r="18" spans="1:23">
      <c r="A18" s="31">
        <f t="shared" si="0"/>
        <v>9</v>
      </c>
      <c r="B18" s="31">
        <f t="shared" si="1"/>
        <v>4</v>
      </c>
      <c r="C18" s="31" t="str">
        <f t="shared" si="2"/>
        <v>949</v>
      </c>
      <c r="D18" s="31">
        <f>IF(R18="","",VLOOKUP(C18,日付数値化!$E$3:$G$368,3,FALSE))</f>
        <v>248</v>
      </c>
      <c r="E18" s="31">
        <f>IF(R18="","",VLOOKUP(D18,日付数値化!$G$3:$H$368,2,FALSE))</f>
        <v>9</v>
      </c>
      <c r="G18" s="14">
        <f t="shared" si="3"/>
        <v>15</v>
      </c>
      <c r="H18" s="14"/>
      <c r="I18" s="14"/>
      <c r="J18" s="14"/>
      <c r="K18" s="13">
        <v>20000</v>
      </c>
      <c r="L18" s="13">
        <v>20000</v>
      </c>
      <c r="M18" s="13">
        <v>20000</v>
      </c>
      <c r="N18" s="13">
        <v>20000</v>
      </c>
      <c r="O18" s="13">
        <v>20000</v>
      </c>
      <c r="P18" s="16">
        <f t="shared" si="5"/>
        <v>100000</v>
      </c>
      <c r="Q18" s="16">
        <f t="shared" si="4"/>
        <v>1363636.3636363635</v>
      </c>
      <c r="R18" s="15">
        <v>44078</v>
      </c>
    </row>
    <row r="19" spans="1:23">
      <c r="A19" s="31">
        <f t="shared" si="0"/>
        <v>9</v>
      </c>
      <c r="B19" s="31">
        <f t="shared" si="1"/>
        <v>5</v>
      </c>
      <c r="C19" s="31" t="str">
        <f t="shared" si="2"/>
        <v>959</v>
      </c>
      <c r="D19" s="31">
        <f>IF(R19="","",VLOOKUP(C19,日付数値化!$E$3:$G$368,3,FALSE))</f>
        <v>249</v>
      </c>
      <c r="E19" s="31">
        <f>IF(R19="","",VLOOKUP(D19,日付数値化!$G$3:$H$368,2,FALSE))</f>
        <v>9</v>
      </c>
      <c r="G19" s="14">
        <f t="shared" si="3"/>
        <v>16</v>
      </c>
      <c r="H19" s="14"/>
      <c r="I19" s="14"/>
      <c r="J19" s="14"/>
      <c r="K19" s="13">
        <v>20000</v>
      </c>
      <c r="L19" s="13">
        <v>20000</v>
      </c>
      <c r="M19" s="13">
        <v>20000</v>
      </c>
      <c r="N19" s="13">
        <v>20000</v>
      </c>
      <c r="O19" s="13">
        <v>20000</v>
      </c>
      <c r="P19" s="16">
        <f t="shared" si="5"/>
        <v>100000</v>
      </c>
      <c r="Q19" s="16">
        <f t="shared" si="4"/>
        <v>1454545.4545454544</v>
      </c>
      <c r="R19" s="15">
        <v>44079</v>
      </c>
    </row>
    <row r="20" spans="1:23">
      <c r="A20" s="31">
        <f t="shared" si="0"/>
        <v>9</v>
      </c>
      <c r="B20" s="31">
        <f t="shared" si="1"/>
        <v>6</v>
      </c>
      <c r="C20" s="31" t="str">
        <f t="shared" si="2"/>
        <v>969</v>
      </c>
      <c r="D20" s="31">
        <f>IF(R20="","",VLOOKUP(C20,日付数値化!$E$3:$G$368,3,FALSE))</f>
        <v>250</v>
      </c>
      <c r="E20" s="31">
        <f>IF(R20="","",VLOOKUP(D20,日付数値化!$G$3:$H$368,2,FALSE))</f>
        <v>9</v>
      </c>
      <c r="G20" s="14">
        <f t="shared" si="3"/>
        <v>17</v>
      </c>
      <c r="H20" s="14"/>
      <c r="I20" s="14"/>
      <c r="J20" s="14"/>
      <c r="K20" s="13">
        <v>20000</v>
      </c>
      <c r="L20" s="13">
        <v>20000</v>
      </c>
      <c r="M20" s="13">
        <v>20000</v>
      </c>
      <c r="N20" s="13">
        <v>20000</v>
      </c>
      <c r="O20" s="13">
        <v>20000</v>
      </c>
      <c r="P20" s="16">
        <f t="shared" si="5"/>
        <v>100000</v>
      </c>
      <c r="Q20" s="16">
        <f t="shared" si="4"/>
        <v>1545454.5454545452</v>
      </c>
      <c r="R20" s="15">
        <v>44080</v>
      </c>
    </row>
    <row r="21" spans="1:23">
      <c r="A21" s="31">
        <f t="shared" si="0"/>
        <v>9</v>
      </c>
      <c r="B21" s="31">
        <f t="shared" si="1"/>
        <v>7</v>
      </c>
      <c r="C21" s="31" t="str">
        <f t="shared" si="2"/>
        <v>979</v>
      </c>
      <c r="D21" s="31">
        <f>IF(R21="","",VLOOKUP(C21,日付数値化!$E$3:$G$368,3,FALSE))</f>
        <v>251</v>
      </c>
      <c r="E21" s="31">
        <f>IF(R21="","",VLOOKUP(D21,日付数値化!$G$3:$H$368,2,FALSE))</f>
        <v>9</v>
      </c>
      <c r="G21" s="14">
        <f t="shared" si="3"/>
        <v>18</v>
      </c>
      <c r="H21" s="14"/>
      <c r="I21" s="14"/>
      <c r="J21" s="14"/>
      <c r="K21" s="13">
        <v>20000</v>
      </c>
      <c r="L21" s="13">
        <v>20000</v>
      </c>
      <c r="M21" s="13">
        <v>20000</v>
      </c>
      <c r="N21" s="13">
        <v>20000</v>
      </c>
      <c r="O21" s="13">
        <v>20000</v>
      </c>
      <c r="P21" s="16">
        <f t="shared" si="5"/>
        <v>100000</v>
      </c>
      <c r="Q21" s="16">
        <f t="shared" si="4"/>
        <v>1636363.636363636</v>
      </c>
      <c r="R21" s="15">
        <v>44081</v>
      </c>
    </row>
    <row r="22" spans="1:23">
      <c r="A22" s="31">
        <f t="shared" si="0"/>
        <v>9</v>
      </c>
      <c r="B22" s="31">
        <f t="shared" si="1"/>
        <v>8</v>
      </c>
      <c r="C22" s="31" t="str">
        <f t="shared" si="2"/>
        <v>989</v>
      </c>
      <c r="D22" s="31">
        <f>IF(R22="","",VLOOKUP(C22,日付数値化!$E$3:$G$368,3,FALSE))</f>
        <v>252</v>
      </c>
      <c r="E22" s="31">
        <f>IF(R22="","",VLOOKUP(D22,日付数値化!$G$3:$H$368,2,FALSE))</f>
        <v>9</v>
      </c>
      <c r="G22" s="14">
        <f t="shared" si="3"/>
        <v>19</v>
      </c>
      <c r="H22" s="14"/>
      <c r="I22" s="14"/>
      <c r="J22" s="14"/>
      <c r="K22" s="13">
        <v>20000</v>
      </c>
      <c r="L22" s="13">
        <v>20000</v>
      </c>
      <c r="M22" s="13">
        <v>20000</v>
      </c>
      <c r="N22" s="13">
        <v>20000</v>
      </c>
      <c r="O22" s="13">
        <v>20000</v>
      </c>
      <c r="P22" s="16">
        <f t="shared" si="5"/>
        <v>100000</v>
      </c>
      <c r="Q22" s="16">
        <f t="shared" si="4"/>
        <v>1727272.7272727268</v>
      </c>
      <c r="R22" s="15">
        <v>44082</v>
      </c>
    </row>
    <row r="23" spans="1:23">
      <c r="A23" s="31">
        <f t="shared" si="0"/>
        <v>9</v>
      </c>
      <c r="B23" s="31">
        <f t="shared" si="1"/>
        <v>9</v>
      </c>
      <c r="C23" s="31" t="str">
        <f t="shared" si="2"/>
        <v>999</v>
      </c>
      <c r="D23" s="31">
        <f>IF(R23="","",VLOOKUP(C23,日付数値化!$E$3:$G$368,3,FALSE))</f>
        <v>253</v>
      </c>
      <c r="E23" s="31">
        <f>IF(R23="","",VLOOKUP(D23,日付数値化!$G$3:$H$368,2,FALSE))</f>
        <v>9</v>
      </c>
      <c r="G23" s="14">
        <f t="shared" si="3"/>
        <v>20</v>
      </c>
      <c r="H23" s="14"/>
      <c r="I23" s="14"/>
      <c r="J23" s="14"/>
      <c r="K23" s="13">
        <v>20000</v>
      </c>
      <c r="L23" s="13">
        <v>20000</v>
      </c>
      <c r="M23" s="13">
        <v>20000</v>
      </c>
      <c r="N23" s="13">
        <v>20000</v>
      </c>
      <c r="O23" s="13">
        <v>20000</v>
      </c>
      <c r="P23" s="16">
        <f t="shared" si="5"/>
        <v>100000</v>
      </c>
      <c r="Q23" s="16">
        <f t="shared" si="4"/>
        <v>1818181.8181818177</v>
      </c>
      <c r="R23" s="15">
        <v>44083</v>
      </c>
    </row>
    <row r="24" spans="1:23">
      <c r="A24" s="31">
        <f t="shared" si="0"/>
        <v>9</v>
      </c>
      <c r="B24" s="31">
        <f t="shared" si="1"/>
        <v>10</v>
      </c>
      <c r="C24" s="31" t="str">
        <f t="shared" si="2"/>
        <v>9109</v>
      </c>
      <c r="D24" s="31">
        <f>IF(R24="","",VLOOKUP(C24,日付数値化!$E$3:$G$368,3,FALSE))</f>
        <v>254</v>
      </c>
      <c r="E24" s="31">
        <f>IF(R24="","",VLOOKUP(D24,日付数値化!$G$3:$H$368,2,FALSE))</f>
        <v>9</v>
      </c>
      <c r="G24" s="14">
        <f t="shared" si="3"/>
        <v>21</v>
      </c>
      <c r="H24" s="14"/>
      <c r="I24" s="14"/>
      <c r="J24" s="14"/>
      <c r="K24" s="13">
        <v>20000</v>
      </c>
      <c r="L24" s="13">
        <v>20000</v>
      </c>
      <c r="M24" s="13">
        <v>20000</v>
      </c>
      <c r="N24" s="13">
        <v>20000</v>
      </c>
      <c r="O24" s="13">
        <v>20000</v>
      </c>
      <c r="P24" s="16">
        <f t="shared" si="5"/>
        <v>100000</v>
      </c>
      <c r="Q24" s="16">
        <f t="shared" si="4"/>
        <v>1909090.9090909085</v>
      </c>
      <c r="R24" s="15">
        <v>44084</v>
      </c>
    </row>
    <row r="25" spans="1:23">
      <c r="A25" s="31">
        <f t="shared" si="0"/>
        <v>9</v>
      </c>
      <c r="B25" s="31">
        <f t="shared" si="1"/>
        <v>11</v>
      </c>
      <c r="C25" s="31" t="str">
        <f t="shared" si="2"/>
        <v>9119</v>
      </c>
      <c r="D25" s="31">
        <f>IF(R25="","",VLOOKUP(C25,日付数値化!$E$3:$G$368,3,FALSE))</f>
        <v>255</v>
      </c>
      <c r="E25" s="31">
        <f>IF(R25="","",VLOOKUP(D25,日付数値化!$G$3:$H$368,2,FALSE))</f>
        <v>9</v>
      </c>
      <c r="G25" s="14">
        <f t="shared" si="3"/>
        <v>22</v>
      </c>
      <c r="H25" s="14"/>
      <c r="I25" s="14"/>
      <c r="J25" s="14"/>
      <c r="K25" s="13">
        <v>20000</v>
      </c>
      <c r="L25" s="13">
        <v>20000</v>
      </c>
      <c r="M25" s="13">
        <v>20000</v>
      </c>
      <c r="N25" s="13">
        <v>20000</v>
      </c>
      <c r="O25" s="13">
        <v>20000</v>
      </c>
      <c r="P25" s="16">
        <f t="shared" si="5"/>
        <v>100000</v>
      </c>
      <c r="Q25" s="16">
        <f t="shared" si="4"/>
        <v>1999999.9999999993</v>
      </c>
      <c r="R25" s="15">
        <v>44085</v>
      </c>
    </row>
    <row r="26" spans="1:23">
      <c r="A26" s="31">
        <f t="shared" si="0"/>
        <v>9</v>
      </c>
      <c r="B26" s="31">
        <f t="shared" si="1"/>
        <v>12</v>
      </c>
      <c r="C26" s="31" t="str">
        <f t="shared" si="2"/>
        <v>9129</v>
      </c>
      <c r="D26" s="31">
        <f>IF(R26="","",VLOOKUP(C26,日付数値化!$E$3:$G$368,3,FALSE))</f>
        <v>256</v>
      </c>
      <c r="E26" s="31">
        <f>IF(R26="","",VLOOKUP(D26,日付数値化!$G$3:$H$368,2,FALSE))</f>
        <v>9</v>
      </c>
      <c r="G26" s="14">
        <f t="shared" si="3"/>
        <v>23</v>
      </c>
      <c r="H26" s="14"/>
      <c r="I26" s="14"/>
      <c r="J26" s="14"/>
      <c r="K26" s="13">
        <v>20000</v>
      </c>
      <c r="L26" s="13">
        <v>20000</v>
      </c>
      <c r="M26" s="13">
        <v>20000</v>
      </c>
      <c r="N26" s="13">
        <v>20000</v>
      </c>
      <c r="O26" s="13">
        <v>20000</v>
      </c>
      <c r="P26" s="16">
        <f t="shared" si="5"/>
        <v>100000</v>
      </c>
      <c r="Q26" s="16">
        <f t="shared" si="4"/>
        <v>2090909.0909090901</v>
      </c>
      <c r="R26" s="15">
        <v>44086</v>
      </c>
    </row>
    <row r="27" spans="1:23">
      <c r="A27" s="31">
        <f t="shared" si="0"/>
        <v>9</v>
      </c>
      <c r="B27" s="31">
        <f t="shared" si="1"/>
        <v>13</v>
      </c>
      <c r="C27" s="31" t="str">
        <f t="shared" si="2"/>
        <v>9139</v>
      </c>
      <c r="D27" s="31">
        <f>IF(R27="","",VLOOKUP(C27,日付数値化!$E$3:$G$368,3,FALSE))</f>
        <v>257</v>
      </c>
      <c r="E27" s="31">
        <f>IF(R27="","",VLOOKUP(D27,日付数値化!$G$3:$H$368,2,FALSE))</f>
        <v>9</v>
      </c>
      <c r="G27" s="14">
        <f t="shared" si="3"/>
        <v>24</v>
      </c>
      <c r="H27" s="14"/>
      <c r="I27" s="14"/>
      <c r="J27" s="14"/>
      <c r="K27" s="13">
        <v>20000</v>
      </c>
      <c r="L27" s="13">
        <v>20000</v>
      </c>
      <c r="M27" s="13">
        <v>20000</v>
      </c>
      <c r="N27" s="13">
        <v>20000</v>
      </c>
      <c r="O27" s="13">
        <v>20000</v>
      </c>
      <c r="P27" s="16">
        <f t="shared" si="5"/>
        <v>100000</v>
      </c>
      <c r="Q27" s="16">
        <f t="shared" si="4"/>
        <v>2181818.1818181812</v>
      </c>
      <c r="R27" s="15">
        <v>44087</v>
      </c>
    </row>
    <row r="28" spans="1:23">
      <c r="A28" s="31">
        <f t="shared" si="0"/>
        <v>9</v>
      </c>
      <c r="B28" s="31">
        <f t="shared" si="1"/>
        <v>14</v>
      </c>
      <c r="C28" s="31" t="str">
        <f t="shared" si="2"/>
        <v>9149</v>
      </c>
      <c r="D28" s="31">
        <f>IF(R28="","",VLOOKUP(C28,日付数値化!$E$3:$G$368,3,FALSE))</f>
        <v>258</v>
      </c>
      <c r="E28" s="31">
        <f>IF(R28="","",VLOOKUP(D28,日付数値化!$G$3:$H$368,2,FALSE))</f>
        <v>9</v>
      </c>
      <c r="G28" s="14">
        <f t="shared" si="3"/>
        <v>25</v>
      </c>
      <c r="H28" s="14"/>
      <c r="I28" s="14"/>
      <c r="J28" s="14"/>
      <c r="K28" s="13">
        <v>20000</v>
      </c>
      <c r="L28" s="13">
        <v>20000</v>
      </c>
      <c r="M28" s="13">
        <v>20000</v>
      </c>
      <c r="N28" s="13">
        <v>20000</v>
      </c>
      <c r="O28" s="13">
        <v>20000</v>
      </c>
      <c r="P28" s="16">
        <f t="shared" si="5"/>
        <v>100000</v>
      </c>
      <c r="Q28" s="16">
        <f t="shared" si="4"/>
        <v>2272727.272727272</v>
      </c>
      <c r="R28" s="15">
        <v>44088</v>
      </c>
      <c r="T28" s="4"/>
      <c r="U28" s="4"/>
      <c r="V28" s="4"/>
      <c r="W28" s="4"/>
    </row>
    <row r="29" spans="1:23">
      <c r="A29" s="31">
        <f t="shared" si="0"/>
        <v>9</v>
      </c>
      <c r="B29" s="31">
        <f t="shared" si="1"/>
        <v>15</v>
      </c>
      <c r="C29" s="31" t="str">
        <f t="shared" si="2"/>
        <v>9159</v>
      </c>
      <c r="D29" s="31">
        <f>IF(R29="","",VLOOKUP(C29,日付数値化!$E$3:$G$368,3,FALSE))</f>
        <v>259</v>
      </c>
      <c r="E29" s="31">
        <f>IF(R29="","",VLOOKUP(D29,日付数値化!$G$3:$H$368,2,FALSE))</f>
        <v>9</v>
      </c>
      <c r="G29" s="14">
        <f t="shared" si="3"/>
        <v>26</v>
      </c>
      <c r="H29" s="14"/>
      <c r="I29" s="14"/>
      <c r="J29" s="14"/>
      <c r="K29" s="13">
        <v>20000</v>
      </c>
      <c r="L29" s="13">
        <v>20000</v>
      </c>
      <c r="M29" s="13">
        <v>20000</v>
      </c>
      <c r="N29" s="13">
        <v>20000</v>
      </c>
      <c r="O29" s="13">
        <v>20000</v>
      </c>
      <c r="P29" s="16">
        <f t="shared" si="5"/>
        <v>100000</v>
      </c>
      <c r="Q29" s="16">
        <f t="shared" si="4"/>
        <v>2363636.3636363628</v>
      </c>
      <c r="R29" s="15">
        <v>44089</v>
      </c>
      <c r="T29" s="4"/>
      <c r="U29" s="4"/>
      <c r="V29" s="4"/>
      <c r="W29" s="4"/>
    </row>
    <row r="30" spans="1:23">
      <c r="A30" s="31">
        <f t="shared" si="0"/>
        <v>9</v>
      </c>
      <c r="B30" s="31">
        <f t="shared" si="1"/>
        <v>16</v>
      </c>
      <c r="C30" s="31" t="str">
        <f t="shared" si="2"/>
        <v>9169</v>
      </c>
      <c r="D30" s="31">
        <f>IF(R30="","",VLOOKUP(C30,日付数値化!$E$3:$G$368,3,FALSE))</f>
        <v>260</v>
      </c>
      <c r="E30" s="31">
        <f>IF(R30="","",VLOOKUP(D30,日付数値化!$G$3:$H$368,2,FALSE))</f>
        <v>9</v>
      </c>
      <c r="G30" s="14">
        <f t="shared" si="3"/>
        <v>27</v>
      </c>
      <c r="H30" s="14"/>
      <c r="I30" s="14"/>
      <c r="J30" s="14"/>
      <c r="K30" s="13">
        <v>20000</v>
      </c>
      <c r="L30" s="13">
        <v>20000</v>
      </c>
      <c r="M30" s="13">
        <v>20000</v>
      </c>
      <c r="N30" s="13">
        <v>20000</v>
      </c>
      <c r="O30" s="13">
        <v>20000</v>
      </c>
      <c r="P30" s="16">
        <f t="shared" si="5"/>
        <v>100000</v>
      </c>
      <c r="Q30" s="16">
        <f t="shared" si="4"/>
        <v>2454545.4545454537</v>
      </c>
      <c r="R30" s="15">
        <v>44090</v>
      </c>
      <c r="T30" s="4"/>
      <c r="U30" s="4"/>
      <c r="V30" s="4"/>
      <c r="W30" s="4"/>
    </row>
    <row r="31" spans="1:23">
      <c r="A31" s="31">
        <f t="shared" si="0"/>
        <v>9</v>
      </c>
      <c r="B31" s="31">
        <f t="shared" si="1"/>
        <v>17</v>
      </c>
      <c r="C31" s="31" t="str">
        <f t="shared" si="2"/>
        <v>9179</v>
      </c>
      <c r="D31" s="31">
        <f>IF(R31="","",VLOOKUP(C31,日付数値化!$E$3:$G$368,3,FALSE))</f>
        <v>261</v>
      </c>
      <c r="E31" s="31">
        <f>IF(R31="","",VLOOKUP(D31,日付数値化!$G$3:$H$368,2,FALSE))</f>
        <v>9</v>
      </c>
      <c r="G31" s="14">
        <f t="shared" si="3"/>
        <v>28</v>
      </c>
      <c r="H31" s="14"/>
      <c r="I31" s="14"/>
      <c r="J31" s="14"/>
      <c r="K31" s="13">
        <v>20000</v>
      </c>
      <c r="L31" s="13">
        <v>20000</v>
      </c>
      <c r="M31" s="13">
        <v>20000</v>
      </c>
      <c r="N31" s="13">
        <v>20000</v>
      </c>
      <c r="O31" s="13">
        <v>20000</v>
      </c>
      <c r="P31" s="16">
        <f t="shared" si="5"/>
        <v>100000</v>
      </c>
      <c r="Q31" s="16">
        <f t="shared" si="4"/>
        <v>2545454.5454545445</v>
      </c>
      <c r="R31" s="15">
        <v>44091</v>
      </c>
      <c r="T31" s="4"/>
      <c r="U31" s="4"/>
      <c r="V31" s="4"/>
      <c r="W31" s="4"/>
    </row>
    <row r="32" spans="1:23">
      <c r="A32" s="31">
        <f t="shared" si="0"/>
        <v>9</v>
      </c>
      <c r="B32" s="31">
        <f t="shared" si="1"/>
        <v>18</v>
      </c>
      <c r="C32" s="31" t="str">
        <f t="shared" si="2"/>
        <v>9189</v>
      </c>
      <c r="D32" s="31">
        <f>IF(R32="","",VLOOKUP(C32,日付数値化!$E$3:$G$368,3,FALSE))</f>
        <v>262</v>
      </c>
      <c r="E32" s="31">
        <f>IF(R32="","",VLOOKUP(D32,日付数値化!$G$3:$H$368,2,FALSE))</f>
        <v>9</v>
      </c>
      <c r="G32" s="14">
        <f t="shared" si="3"/>
        <v>29</v>
      </c>
      <c r="H32" s="14"/>
      <c r="I32" s="14"/>
      <c r="J32" s="14"/>
      <c r="K32" s="13">
        <v>20000</v>
      </c>
      <c r="L32" s="13">
        <v>20000</v>
      </c>
      <c r="M32" s="13">
        <v>20000</v>
      </c>
      <c r="N32" s="13">
        <v>20000</v>
      </c>
      <c r="O32" s="13">
        <v>20000</v>
      </c>
      <c r="P32" s="16">
        <f t="shared" si="5"/>
        <v>100000</v>
      </c>
      <c r="Q32" s="16">
        <f t="shared" si="4"/>
        <v>2636363.6363636353</v>
      </c>
      <c r="R32" s="15">
        <v>44092</v>
      </c>
      <c r="T32" s="4"/>
      <c r="U32" s="4"/>
      <c r="V32" s="4"/>
      <c r="W32" s="4"/>
    </row>
    <row r="33" spans="1:23">
      <c r="A33" s="31">
        <f t="shared" si="0"/>
        <v>1</v>
      </c>
      <c r="B33" s="31">
        <f t="shared" si="1"/>
        <v>0</v>
      </c>
      <c r="C33" s="31" t="str">
        <f t="shared" si="2"/>
        <v/>
      </c>
      <c r="D33" s="31" t="str">
        <f>IF(R33="","",VLOOKUP(C33,日付数値化!$E$3:$G$368,3,FALSE))</f>
        <v/>
      </c>
      <c r="E33" s="31" t="str">
        <f>IF(R33="","",VLOOKUP(D33,日付数値化!$G$3:$H$368,2,FALSE))</f>
        <v/>
      </c>
      <c r="G33" s="14">
        <f t="shared" si="3"/>
        <v>30</v>
      </c>
      <c r="H33" s="14"/>
      <c r="I33" s="14"/>
      <c r="J33" s="14"/>
      <c r="K33" s="16"/>
      <c r="L33" s="16"/>
      <c r="M33" s="16"/>
      <c r="N33" s="16"/>
      <c r="O33" s="16"/>
      <c r="P33" s="16">
        <f t="shared" si="5"/>
        <v>0</v>
      </c>
      <c r="Q33" s="16">
        <f t="shared" si="4"/>
        <v>2636363.6363636353</v>
      </c>
      <c r="R33" s="15"/>
      <c r="T33" s="4"/>
      <c r="U33" s="4"/>
      <c r="V33" s="4"/>
      <c r="W33" s="4"/>
    </row>
    <row r="34" spans="1:23">
      <c r="A34" s="31">
        <f t="shared" si="0"/>
        <v>1</v>
      </c>
      <c r="B34" s="31">
        <f t="shared" si="1"/>
        <v>0</v>
      </c>
      <c r="C34" s="31" t="str">
        <f t="shared" si="2"/>
        <v/>
      </c>
      <c r="D34" s="31" t="str">
        <f>IF(R34="","",VLOOKUP(C34,日付数値化!$E$3:$G$368,3,FALSE))</f>
        <v/>
      </c>
      <c r="E34" s="31" t="str">
        <f>IF(R34="","",VLOOKUP(D34,日付数値化!$G$3:$H$368,2,FALSE))</f>
        <v/>
      </c>
      <c r="G34" s="14">
        <f t="shared" si="3"/>
        <v>31</v>
      </c>
      <c r="H34" s="14"/>
      <c r="I34" s="14"/>
      <c r="J34" s="14"/>
      <c r="K34" s="16"/>
      <c r="L34" s="16"/>
      <c r="M34" s="16"/>
      <c r="N34" s="16"/>
      <c r="O34" s="16"/>
      <c r="P34" s="16">
        <f t="shared" si="5"/>
        <v>0</v>
      </c>
      <c r="Q34" s="16">
        <f t="shared" si="4"/>
        <v>2636363.6363636353</v>
      </c>
      <c r="R34" s="15"/>
      <c r="T34" s="4"/>
      <c r="U34" s="4"/>
      <c r="V34" s="4"/>
      <c r="W34" s="4"/>
    </row>
    <row r="35" spans="1:23">
      <c r="A35" s="31">
        <f t="shared" si="0"/>
        <v>1</v>
      </c>
      <c r="B35" s="31">
        <f t="shared" si="1"/>
        <v>0</v>
      </c>
      <c r="C35" s="31" t="str">
        <f t="shared" si="2"/>
        <v/>
      </c>
      <c r="D35" s="31" t="str">
        <f>IF(R35="","",VLOOKUP(C35,日付数値化!$E$3:$G$368,3,FALSE))</f>
        <v/>
      </c>
      <c r="E35" s="31" t="str">
        <f>IF(R35="","",VLOOKUP(D35,日付数値化!$G$3:$H$368,2,FALSE))</f>
        <v/>
      </c>
      <c r="G35" s="14">
        <f t="shared" si="3"/>
        <v>32</v>
      </c>
      <c r="H35" s="14"/>
      <c r="I35" s="14"/>
      <c r="J35" s="14"/>
      <c r="K35" s="16"/>
      <c r="L35" s="16"/>
      <c r="M35" s="16"/>
      <c r="N35" s="16"/>
      <c r="O35" s="16"/>
      <c r="P35" s="16">
        <f t="shared" si="5"/>
        <v>0</v>
      </c>
      <c r="Q35" s="16">
        <f t="shared" si="4"/>
        <v>2636363.6363636353</v>
      </c>
      <c r="R35" s="15"/>
      <c r="T35" s="4"/>
      <c r="U35" s="4"/>
      <c r="V35" s="4"/>
      <c r="W35" s="4"/>
    </row>
    <row r="36" spans="1:23">
      <c r="A36" s="31">
        <f t="shared" si="0"/>
        <v>1</v>
      </c>
      <c r="B36" s="31">
        <f t="shared" si="1"/>
        <v>0</v>
      </c>
      <c r="C36" s="31" t="str">
        <f t="shared" si="2"/>
        <v/>
      </c>
      <c r="D36" s="31" t="str">
        <f>IF(R36="","",VLOOKUP(C36,日付数値化!$E$3:$G$368,3,FALSE))</f>
        <v/>
      </c>
      <c r="E36" s="31" t="str">
        <f>IF(R36="","",VLOOKUP(D36,日付数値化!$G$3:$H$368,2,FALSE))</f>
        <v/>
      </c>
      <c r="G36" s="14">
        <f t="shared" si="3"/>
        <v>33</v>
      </c>
      <c r="H36" s="14"/>
      <c r="I36" s="14"/>
      <c r="J36" s="14"/>
      <c r="K36" s="16"/>
      <c r="L36" s="16"/>
      <c r="M36" s="16"/>
      <c r="N36" s="16"/>
      <c r="O36" s="16"/>
      <c r="P36" s="16">
        <f t="shared" si="5"/>
        <v>0</v>
      </c>
      <c r="Q36" s="16">
        <f t="shared" si="4"/>
        <v>2636363.6363636353</v>
      </c>
      <c r="R36" s="15"/>
      <c r="T36" s="4"/>
      <c r="U36" s="4"/>
      <c r="V36" s="4"/>
      <c r="W36" s="4"/>
    </row>
    <row r="37" spans="1:23">
      <c r="A37" s="31">
        <f t="shared" si="0"/>
        <v>1</v>
      </c>
      <c r="B37" s="31">
        <f t="shared" si="1"/>
        <v>0</v>
      </c>
      <c r="C37" s="31" t="str">
        <f t="shared" si="2"/>
        <v/>
      </c>
      <c r="D37" s="31" t="str">
        <f>IF(R37="","",VLOOKUP(C37,日付数値化!$E$3:$G$368,3,FALSE))</f>
        <v/>
      </c>
      <c r="E37" s="31" t="str">
        <f>IF(R37="","",VLOOKUP(D37,日付数値化!$G$3:$H$368,2,FALSE))</f>
        <v/>
      </c>
      <c r="G37" s="14">
        <f t="shared" si="3"/>
        <v>34</v>
      </c>
      <c r="H37" s="14"/>
      <c r="I37" s="14"/>
      <c r="J37" s="14"/>
      <c r="K37" s="16"/>
      <c r="L37" s="16"/>
      <c r="M37" s="16"/>
      <c r="N37" s="16"/>
      <c r="O37" s="16"/>
      <c r="P37" s="16">
        <f t="shared" si="5"/>
        <v>0</v>
      </c>
      <c r="Q37" s="16">
        <f t="shared" si="4"/>
        <v>2636363.6363636353</v>
      </c>
      <c r="R37" s="15"/>
      <c r="T37" s="4"/>
      <c r="U37" s="4"/>
      <c r="V37" s="4"/>
      <c r="W37" s="4"/>
    </row>
    <row r="38" spans="1:23">
      <c r="A38" s="31">
        <f t="shared" si="0"/>
        <v>1</v>
      </c>
      <c r="B38" s="31">
        <f t="shared" si="1"/>
        <v>0</v>
      </c>
      <c r="C38" s="31" t="str">
        <f t="shared" si="2"/>
        <v/>
      </c>
      <c r="D38" s="31" t="str">
        <f>IF(R38="","",VLOOKUP(C38,日付数値化!$E$3:$G$368,3,FALSE))</f>
        <v/>
      </c>
      <c r="E38" s="31" t="str">
        <f>IF(R38="","",VLOOKUP(D38,日付数値化!$G$3:$H$368,2,FALSE))</f>
        <v/>
      </c>
      <c r="G38" s="14">
        <f t="shared" si="3"/>
        <v>35</v>
      </c>
      <c r="H38" s="14"/>
      <c r="I38" s="14"/>
      <c r="J38" s="14"/>
      <c r="K38" s="16"/>
      <c r="L38" s="16"/>
      <c r="M38" s="16"/>
      <c r="N38" s="16"/>
      <c r="O38" s="16"/>
      <c r="P38" s="16">
        <f t="shared" si="5"/>
        <v>0</v>
      </c>
      <c r="Q38" s="16">
        <f t="shared" si="4"/>
        <v>2636363.6363636353</v>
      </c>
      <c r="R38" s="15"/>
      <c r="T38" s="4"/>
      <c r="U38" s="4"/>
      <c r="V38" s="4"/>
      <c r="W38" s="4"/>
    </row>
    <row r="39" spans="1:23">
      <c r="A39" s="31">
        <f t="shared" si="0"/>
        <v>1</v>
      </c>
      <c r="B39" s="31">
        <f t="shared" si="1"/>
        <v>0</v>
      </c>
      <c r="C39" s="31" t="str">
        <f t="shared" si="2"/>
        <v/>
      </c>
      <c r="D39" s="31" t="str">
        <f>IF(R39="","",VLOOKUP(C39,日付数値化!$E$3:$G$368,3,FALSE))</f>
        <v/>
      </c>
      <c r="E39" s="31" t="str">
        <f>IF(R39="","",VLOOKUP(D39,日付数値化!$G$3:$H$368,2,FALSE))</f>
        <v/>
      </c>
      <c r="G39" s="14">
        <f t="shared" si="3"/>
        <v>36</v>
      </c>
      <c r="H39" s="14"/>
      <c r="I39" s="14"/>
      <c r="J39" s="14"/>
      <c r="K39" s="16"/>
      <c r="L39" s="16"/>
      <c r="M39" s="16"/>
      <c r="N39" s="16"/>
      <c r="O39" s="16"/>
      <c r="P39" s="16">
        <f t="shared" si="5"/>
        <v>0</v>
      </c>
      <c r="Q39" s="16">
        <f t="shared" si="4"/>
        <v>2636363.6363636353</v>
      </c>
      <c r="R39" s="15"/>
      <c r="T39" s="4"/>
      <c r="U39" s="4"/>
      <c r="V39" s="4"/>
      <c r="W39" s="4"/>
    </row>
    <row r="40" spans="1:23">
      <c r="A40" s="31">
        <f t="shared" si="0"/>
        <v>1</v>
      </c>
      <c r="B40" s="31">
        <f t="shared" si="1"/>
        <v>0</v>
      </c>
      <c r="C40" s="31" t="str">
        <f t="shared" si="2"/>
        <v/>
      </c>
      <c r="D40" s="31" t="str">
        <f>IF(R40="","",VLOOKUP(C40,日付数値化!$E$3:$G$368,3,FALSE))</f>
        <v/>
      </c>
      <c r="E40" s="31" t="str">
        <f>IF(R40="","",VLOOKUP(D40,日付数値化!$G$3:$H$368,2,FALSE))</f>
        <v/>
      </c>
      <c r="G40" s="14">
        <f t="shared" si="3"/>
        <v>37</v>
      </c>
      <c r="H40" s="14"/>
      <c r="I40" s="14"/>
      <c r="J40" s="14"/>
      <c r="K40" s="16"/>
      <c r="L40" s="16"/>
      <c r="M40" s="16"/>
      <c r="N40" s="16"/>
      <c r="O40" s="16"/>
      <c r="P40" s="16">
        <f t="shared" si="5"/>
        <v>0</v>
      </c>
      <c r="Q40" s="16">
        <f t="shared" si="4"/>
        <v>2636363.6363636353</v>
      </c>
      <c r="R40" s="15"/>
      <c r="T40" s="4"/>
      <c r="U40" s="4"/>
      <c r="V40" s="4"/>
      <c r="W40" s="4"/>
    </row>
    <row r="41" spans="1:23">
      <c r="A41" s="31">
        <f t="shared" si="0"/>
        <v>1</v>
      </c>
      <c r="B41" s="31">
        <f t="shared" si="1"/>
        <v>0</v>
      </c>
      <c r="C41" s="31" t="str">
        <f t="shared" si="2"/>
        <v/>
      </c>
      <c r="D41" s="31" t="str">
        <f>IF(R41="","",VLOOKUP(C41,日付数値化!$E$3:$G$368,3,FALSE))</f>
        <v/>
      </c>
      <c r="E41" s="31" t="str">
        <f>IF(R41="","",VLOOKUP(D41,日付数値化!$G$3:$H$368,2,FALSE))</f>
        <v/>
      </c>
      <c r="G41" s="14">
        <f t="shared" si="3"/>
        <v>38</v>
      </c>
      <c r="H41" s="14"/>
      <c r="I41" s="14"/>
      <c r="J41" s="14"/>
      <c r="K41" s="16"/>
      <c r="L41" s="16"/>
      <c r="M41" s="16"/>
      <c r="N41" s="16"/>
      <c r="O41" s="16"/>
      <c r="P41" s="16">
        <f t="shared" si="5"/>
        <v>0</v>
      </c>
      <c r="Q41" s="16">
        <f t="shared" si="4"/>
        <v>2636363.6363636353</v>
      </c>
      <c r="R41" s="15"/>
      <c r="T41" s="4"/>
      <c r="U41" s="4"/>
      <c r="V41" s="4"/>
      <c r="W41" s="4"/>
    </row>
    <row r="42" spans="1:23">
      <c r="A42" s="31">
        <f t="shared" si="0"/>
        <v>1</v>
      </c>
      <c r="B42" s="31">
        <f t="shared" si="1"/>
        <v>0</v>
      </c>
      <c r="C42" s="31" t="str">
        <f t="shared" si="2"/>
        <v/>
      </c>
      <c r="D42" s="31" t="str">
        <f>IF(R42="","",VLOOKUP(C42,日付数値化!$E$3:$G$368,3,FALSE))</f>
        <v/>
      </c>
      <c r="E42" s="31" t="str">
        <f>IF(R42="","",VLOOKUP(D42,日付数値化!$G$3:$H$368,2,FALSE))</f>
        <v/>
      </c>
      <c r="G42" s="14">
        <f t="shared" si="3"/>
        <v>39</v>
      </c>
      <c r="H42" s="14"/>
      <c r="I42" s="14"/>
      <c r="J42" s="14"/>
      <c r="K42" s="16"/>
      <c r="L42" s="16"/>
      <c r="M42" s="16"/>
      <c r="N42" s="16"/>
      <c r="O42" s="16"/>
      <c r="P42" s="16">
        <f t="shared" si="5"/>
        <v>0</v>
      </c>
      <c r="Q42" s="16">
        <f t="shared" si="4"/>
        <v>2636363.6363636353</v>
      </c>
      <c r="R42" s="15"/>
      <c r="T42" s="4"/>
      <c r="U42" s="4"/>
      <c r="V42" s="4"/>
      <c r="W42" s="4"/>
    </row>
    <row r="43" spans="1:23" ht="15.6" customHeight="1" thickBot="1">
      <c r="A43" s="31">
        <f t="shared" si="0"/>
        <v>1</v>
      </c>
      <c r="B43" s="31">
        <f t="shared" si="1"/>
        <v>0</v>
      </c>
      <c r="C43" s="31" t="str">
        <f t="shared" si="2"/>
        <v/>
      </c>
      <c r="D43" s="31" t="str">
        <f>IF(R43="","",VLOOKUP(C43,日付数値化!$E$3:$G$368,3,FALSE))</f>
        <v/>
      </c>
      <c r="E43" s="31" t="str">
        <f>IF(R43="","",VLOOKUP(D43,日付数値化!$G$3:$H$368,2,FALSE))</f>
        <v/>
      </c>
      <c r="G43" s="14">
        <f t="shared" si="3"/>
        <v>40</v>
      </c>
      <c r="H43" s="18"/>
      <c r="I43" s="18"/>
      <c r="J43" s="18"/>
      <c r="K43" s="19"/>
      <c r="L43" s="19"/>
      <c r="M43" s="19"/>
      <c r="N43" s="19"/>
      <c r="O43" s="19"/>
      <c r="P43" s="19">
        <f t="shared" si="5"/>
        <v>0</v>
      </c>
      <c r="Q43" s="19">
        <f t="shared" si="4"/>
        <v>2636363.6363636353</v>
      </c>
      <c r="R43" s="23"/>
      <c r="T43" s="5"/>
      <c r="U43" s="5"/>
      <c r="V43" s="5"/>
      <c r="W43" s="5"/>
    </row>
    <row r="44" spans="1:23" ht="15.6" customHeight="1" thickBot="1">
      <c r="A44" s="27"/>
      <c r="B44" s="27"/>
      <c r="C44" s="27"/>
      <c r="D44" s="27"/>
      <c r="E44" s="27"/>
      <c r="G44" s="17"/>
      <c r="H44" s="20" t="s">
        <v>9</v>
      </c>
      <c r="I44" s="21"/>
      <c r="J44" s="21"/>
      <c r="K44" s="22">
        <f t="shared" ref="K44:P44" si="6">SUM(K4:K43)</f>
        <v>580000</v>
      </c>
      <c r="L44" s="22">
        <f t="shared" si="6"/>
        <v>580000</v>
      </c>
      <c r="M44" s="22">
        <f t="shared" si="6"/>
        <v>580000</v>
      </c>
      <c r="N44" s="22">
        <f t="shared" si="6"/>
        <v>580000</v>
      </c>
      <c r="O44" s="22">
        <f t="shared" si="6"/>
        <v>580000</v>
      </c>
      <c r="P44" s="22">
        <f t="shared" si="6"/>
        <v>2900000</v>
      </c>
      <c r="Q44" s="22">
        <f>SUM(Q4:Q43)</f>
        <v>68545454.545454502</v>
      </c>
      <c r="R44" s="25"/>
      <c r="T44" s="5"/>
      <c r="U44" s="5"/>
      <c r="V44" s="5"/>
      <c r="W44" s="5"/>
    </row>
    <row r="47" spans="1:23">
      <c r="A47" s="6"/>
      <c r="B47" s="6"/>
      <c r="C47" s="6"/>
      <c r="D47" s="6"/>
      <c r="E47" s="6"/>
      <c r="O47" s="6"/>
      <c r="P47" s="6"/>
      <c r="Q47" s="6"/>
      <c r="R47" s="6"/>
      <c r="S47" s="6"/>
      <c r="T47" s="6"/>
      <c r="U47" s="6"/>
      <c r="V47" s="6"/>
    </row>
    <row r="48" spans="1:23">
      <c r="A48" s="6"/>
      <c r="B48" s="6"/>
      <c r="C48" s="6"/>
      <c r="D48" s="6"/>
      <c r="E48" s="6"/>
      <c r="O48" s="6"/>
      <c r="P48" s="6"/>
      <c r="Q48" s="6"/>
      <c r="R48" s="6"/>
      <c r="S48" s="6"/>
      <c r="T48" s="6"/>
      <c r="U48" s="6"/>
      <c r="V48" s="6"/>
    </row>
    <row r="49" spans="1:22">
      <c r="A49" s="6"/>
      <c r="B49" s="6"/>
      <c r="C49" s="6"/>
      <c r="D49" s="6"/>
      <c r="E49" s="6"/>
      <c r="O49" s="6"/>
      <c r="P49" s="6"/>
      <c r="Q49" s="6"/>
      <c r="R49" s="6"/>
      <c r="S49" s="6"/>
      <c r="T49" s="6"/>
      <c r="U49" s="6"/>
      <c r="V49" s="6"/>
    </row>
    <row r="50" spans="1:22">
      <c r="A50" s="6"/>
      <c r="B50" s="6"/>
      <c r="C50" s="6"/>
      <c r="D50" s="6"/>
      <c r="E50" s="6"/>
      <c r="O50" s="6"/>
      <c r="P50" s="6"/>
      <c r="Q50" s="6"/>
      <c r="R50" s="6"/>
      <c r="S50" s="6"/>
      <c r="T50" s="6"/>
      <c r="U50" s="6"/>
      <c r="V50" s="6"/>
    </row>
    <row r="51" spans="1:22">
      <c r="A51" s="24"/>
      <c r="B51" s="24"/>
      <c r="C51" s="24"/>
      <c r="D51" s="24"/>
      <c r="E51" s="24"/>
      <c r="O51" s="24"/>
      <c r="P51" s="24"/>
      <c r="Q51" s="24"/>
      <c r="R51" s="24"/>
      <c r="S51" s="24"/>
      <c r="T51" s="24"/>
      <c r="U51" s="24"/>
      <c r="V51" s="24"/>
    </row>
    <row r="52" spans="1:22">
      <c r="A52" s="24"/>
      <c r="B52" s="24"/>
      <c r="C52" s="24"/>
      <c r="D52" s="24"/>
      <c r="E52" s="24"/>
      <c r="O52" s="24"/>
      <c r="P52" s="24"/>
      <c r="Q52" s="24"/>
      <c r="R52" s="24"/>
      <c r="S52" s="24"/>
      <c r="T52" s="24"/>
      <c r="U52" s="24"/>
      <c r="V52" s="24"/>
    </row>
  </sheetData>
  <mergeCells count="1">
    <mergeCell ref="T4:T7"/>
  </mergeCells>
  <phoneticPr fontId="1"/>
  <pageMargins left="0.7" right="0.7" top="0.75" bottom="0.75" header="0.3" footer="0.3"/>
  <pageSetup paperSize="8" orientation="landscape"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B4637-94E7-4A01-B185-1965183AAEE1}">
  <dimension ref="A1:W52"/>
  <sheetViews>
    <sheetView showGridLines="0" topLeftCell="F1" zoomScaleNormal="100" workbookViewId="0">
      <selection activeCell="T4" sqref="T4:T7"/>
    </sheetView>
  </sheetViews>
  <sheetFormatPr defaultColWidth="8.625" defaultRowHeight="15.75"/>
  <cols>
    <col min="1" max="5" width="12.125" style="2" hidden="1" customWidth="1"/>
    <col min="6" max="6" width="0.75" style="2" customWidth="1"/>
    <col min="7" max="7" width="3.625" style="2" customWidth="1"/>
    <col min="8" max="8" width="12.125" style="2" customWidth="1"/>
    <col min="9" max="9" width="32.125" style="2" customWidth="1"/>
    <col min="10" max="10" width="6.375" style="2" customWidth="1"/>
    <col min="11" max="17" width="12.5" style="2" customWidth="1"/>
    <col min="18" max="18" width="12.125" style="2" customWidth="1"/>
    <col min="19" max="19" width="1.5" style="2" customWidth="1"/>
    <col min="20" max="20" width="27.625" style="2" customWidth="1"/>
    <col min="21" max="16384" width="8.625" style="2"/>
  </cols>
  <sheetData>
    <row r="1" spans="1:23" ht="6.6" customHeight="1"/>
    <row r="2" spans="1:23">
      <c r="A2" s="2" t="s">
        <v>39</v>
      </c>
      <c r="G2" s="2" t="s">
        <v>56</v>
      </c>
    </row>
    <row r="3" spans="1:23">
      <c r="A3" s="26" t="s">
        <v>40</v>
      </c>
      <c r="B3" s="26" t="s">
        <v>41</v>
      </c>
      <c r="C3" s="26" t="s">
        <v>42</v>
      </c>
      <c r="D3" s="26" t="s">
        <v>43</v>
      </c>
      <c r="E3" s="26" t="s">
        <v>45</v>
      </c>
      <c r="G3" s="9" t="s">
        <v>12</v>
      </c>
      <c r="H3" s="7" t="s">
        <v>0</v>
      </c>
      <c r="I3" s="7" t="s">
        <v>1</v>
      </c>
      <c r="J3" s="7" t="s">
        <v>2</v>
      </c>
      <c r="K3" s="7" t="s">
        <v>3</v>
      </c>
      <c r="L3" s="7" t="s">
        <v>4</v>
      </c>
      <c r="M3" s="7" t="s">
        <v>5</v>
      </c>
      <c r="N3" s="7" t="s">
        <v>6</v>
      </c>
      <c r="O3" s="7" t="s">
        <v>15</v>
      </c>
      <c r="P3" s="7" t="s">
        <v>7</v>
      </c>
      <c r="Q3" s="7" t="s">
        <v>8</v>
      </c>
      <c r="R3" s="7" t="s">
        <v>16</v>
      </c>
      <c r="T3" s="10" t="s">
        <v>14</v>
      </c>
    </row>
    <row r="4" spans="1:23">
      <c r="A4" s="31">
        <f t="shared" ref="A4:A43" si="0">MONTH(R4)</f>
        <v>9</v>
      </c>
      <c r="B4" s="31">
        <f t="shared" ref="B4:B43" si="1">DAY(R4)</f>
        <v>21</v>
      </c>
      <c r="C4" s="31" t="str">
        <f t="shared" ref="C4:C43" si="2">IF(R4="","",CONCATENATE(A4,B4,A4))</f>
        <v>9219</v>
      </c>
      <c r="D4" s="31">
        <f>IF(R4="","",VLOOKUP(C4,日付数値化!$E$3:$G$368,3,FALSE))</f>
        <v>265</v>
      </c>
      <c r="E4" s="31">
        <f>IF(R4="","",VLOOKUP(D4,日付数値化!$G$3:$H$368,2,FALSE))</f>
        <v>10</v>
      </c>
      <c r="G4" s="11">
        <f>ROW()-3</f>
        <v>1</v>
      </c>
      <c r="H4" s="15"/>
      <c r="I4" s="11"/>
      <c r="J4" s="11"/>
      <c r="K4" s="13">
        <v>20000</v>
      </c>
      <c r="L4" s="13">
        <v>20000</v>
      </c>
      <c r="M4" s="13">
        <v>20000</v>
      </c>
      <c r="N4" s="13">
        <v>20000</v>
      </c>
      <c r="O4" s="13">
        <v>20000</v>
      </c>
      <c r="P4" s="13">
        <f>SUM(K4:O4)</f>
        <v>100000</v>
      </c>
      <c r="Q4" s="13">
        <f>IF(P4="","",SUM(P4)/1.1)</f>
        <v>90909.090909090897</v>
      </c>
      <c r="R4" s="15">
        <v>44095</v>
      </c>
      <c r="T4" s="38">
        <f>SUMMARY!L6</f>
        <v>39545454.545454539</v>
      </c>
      <c r="V4" s="2">
        <f>MONTH(R4)</f>
        <v>9</v>
      </c>
      <c r="W4" s="2">
        <f>DAY(R4)</f>
        <v>21</v>
      </c>
    </row>
    <row r="5" spans="1:23">
      <c r="A5" s="31">
        <f t="shared" si="0"/>
        <v>9</v>
      </c>
      <c r="B5" s="31">
        <f t="shared" si="1"/>
        <v>22</v>
      </c>
      <c r="C5" s="31" t="str">
        <f t="shared" si="2"/>
        <v>9229</v>
      </c>
      <c r="D5" s="31">
        <f>IF(R5="","",VLOOKUP(C5,日付数値化!$E$3:$G$368,3,FALSE))</f>
        <v>266</v>
      </c>
      <c r="E5" s="31">
        <f>IF(R5="","",VLOOKUP(D5,日付数値化!$G$3:$H$368,2,FALSE))</f>
        <v>10</v>
      </c>
      <c r="G5" s="14">
        <f t="shared" ref="G5:G43" si="3">ROW()-3</f>
        <v>2</v>
      </c>
      <c r="H5" s="15"/>
      <c r="I5" s="14"/>
      <c r="J5" s="14"/>
      <c r="K5" s="13">
        <v>20000</v>
      </c>
      <c r="L5" s="13">
        <v>20000</v>
      </c>
      <c r="M5" s="13">
        <v>20000</v>
      </c>
      <c r="N5" s="13">
        <v>20000</v>
      </c>
      <c r="O5" s="13">
        <v>20000</v>
      </c>
      <c r="P5" s="16">
        <f>SUM(K5:O5)</f>
        <v>100000</v>
      </c>
      <c r="Q5" s="16">
        <f t="shared" ref="Q5:Q43" si="4">IF(P5="","",SUM(Q4,P5/1.1))</f>
        <v>181818.18181818179</v>
      </c>
      <c r="R5" s="15">
        <v>44096</v>
      </c>
      <c r="T5" s="38"/>
    </row>
    <row r="6" spans="1:23">
      <c r="A6" s="31">
        <f t="shared" si="0"/>
        <v>9</v>
      </c>
      <c r="B6" s="31">
        <f t="shared" si="1"/>
        <v>23</v>
      </c>
      <c r="C6" s="31" t="str">
        <f t="shared" si="2"/>
        <v>9239</v>
      </c>
      <c r="D6" s="31">
        <f>IF(R6="","",VLOOKUP(C6,日付数値化!$E$3:$G$368,3,FALSE))</f>
        <v>267</v>
      </c>
      <c r="E6" s="31">
        <f>IF(R6="","",VLOOKUP(D6,日付数値化!$G$3:$H$368,2,FALSE))</f>
        <v>10</v>
      </c>
      <c r="G6" s="14">
        <f t="shared" si="3"/>
        <v>3</v>
      </c>
      <c r="H6" s="15"/>
      <c r="I6" s="14"/>
      <c r="J6" s="14"/>
      <c r="K6" s="13">
        <v>20000</v>
      </c>
      <c r="L6" s="13">
        <v>20000</v>
      </c>
      <c r="M6" s="13">
        <v>20000</v>
      </c>
      <c r="N6" s="13">
        <v>20000</v>
      </c>
      <c r="O6" s="13">
        <v>20000</v>
      </c>
      <c r="P6" s="16">
        <f>SUM(K6:O6)</f>
        <v>100000</v>
      </c>
      <c r="Q6" s="16">
        <f t="shared" si="4"/>
        <v>272727.27272727271</v>
      </c>
      <c r="R6" s="15">
        <v>44097</v>
      </c>
      <c r="T6" s="38"/>
    </row>
    <row r="7" spans="1:23">
      <c r="A7" s="31">
        <f t="shared" si="0"/>
        <v>9</v>
      </c>
      <c r="B7" s="31">
        <f t="shared" si="1"/>
        <v>24</v>
      </c>
      <c r="C7" s="31" t="str">
        <f t="shared" si="2"/>
        <v>9249</v>
      </c>
      <c r="D7" s="31">
        <f>IF(R7="","",VLOOKUP(C7,日付数値化!$E$3:$G$368,3,FALSE))</f>
        <v>268</v>
      </c>
      <c r="E7" s="31">
        <f>IF(R7="","",VLOOKUP(D7,日付数値化!$G$3:$H$368,2,FALSE))</f>
        <v>10</v>
      </c>
      <c r="G7" s="14">
        <f t="shared" si="3"/>
        <v>4</v>
      </c>
      <c r="H7" s="14"/>
      <c r="I7" s="14"/>
      <c r="J7" s="14"/>
      <c r="K7" s="13">
        <v>20000</v>
      </c>
      <c r="L7" s="13">
        <v>20000</v>
      </c>
      <c r="M7" s="13">
        <v>20000</v>
      </c>
      <c r="N7" s="13">
        <v>20000</v>
      </c>
      <c r="O7" s="13">
        <v>20000</v>
      </c>
      <c r="P7" s="16">
        <f t="shared" ref="P7:P43" si="5">SUM(K7:O7)</f>
        <v>100000</v>
      </c>
      <c r="Q7" s="16">
        <f t="shared" si="4"/>
        <v>363636.36363636359</v>
      </c>
      <c r="R7" s="15">
        <v>44098</v>
      </c>
      <c r="T7" s="38"/>
    </row>
    <row r="8" spans="1:23">
      <c r="A8" s="31">
        <f t="shared" si="0"/>
        <v>9</v>
      </c>
      <c r="B8" s="31">
        <f t="shared" si="1"/>
        <v>25</v>
      </c>
      <c r="C8" s="31" t="str">
        <f t="shared" si="2"/>
        <v>9259</v>
      </c>
      <c r="D8" s="31">
        <f>IF(R8="","",VLOOKUP(C8,日付数値化!$E$3:$G$368,3,FALSE))</f>
        <v>269</v>
      </c>
      <c r="E8" s="31">
        <f>IF(R8="","",VLOOKUP(D8,日付数値化!$G$3:$H$368,2,FALSE))</f>
        <v>10</v>
      </c>
      <c r="G8" s="14">
        <f t="shared" si="3"/>
        <v>5</v>
      </c>
      <c r="H8" s="14"/>
      <c r="I8" s="14"/>
      <c r="J8" s="14"/>
      <c r="K8" s="13">
        <v>20000</v>
      </c>
      <c r="L8" s="13">
        <v>20000</v>
      </c>
      <c r="M8" s="13">
        <v>20000</v>
      </c>
      <c r="N8" s="13">
        <v>20000</v>
      </c>
      <c r="O8" s="13">
        <v>20000</v>
      </c>
      <c r="P8" s="16">
        <f t="shared" si="5"/>
        <v>100000</v>
      </c>
      <c r="Q8" s="16">
        <f t="shared" si="4"/>
        <v>454545.45454545447</v>
      </c>
      <c r="R8" s="15">
        <v>44099</v>
      </c>
    </row>
    <row r="9" spans="1:23">
      <c r="A9" s="31">
        <f t="shared" si="0"/>
        <v>9</v>
      </c>
      <c r="B9" s="31">
        <f t="shared" si="1"/>
        <v>26</v>
      </c>
      <c r="C9" s="31" t="str">
        <f t="shared" si="2"/>
        <v>9269</v>
      </c>
      <c r="D9" s="31">
        <f>IF(R9="","",VLOOKUP(C9,日付数値化!$E$3:$G$368,3,FALSE))</f>
        <v>270</v>
      </c>
      <c r="E9" s="31">
        <f>IF(R9="","",VLOOKUP(D9,日付数値化!$G$3:$H$368,2,FALSE))</f>
        <v>10</v>
      </c>
      <c r="G9" s="14">
        <f t="shared" si="3"/>
        <v>6</v>
      </c>
      <c r="H9" s="14"/>
      <c r="I9" s="14"/>
      <c r="J9" s="14"/>
      <c r="K9" s="13">
        <v>20000</v>
      </c>
      <c r="L9" s="13">
        <v>20000</v>
      </c>
      <c r="M9" s="13">
        <v>20000</v>
      </c>
      <c r="N9" s="13">
        <v>20000</v>
      </c>
      <c r="O9" s="13">
        <v>20000</v>
      </c>
      <c r="P9" s="16">
        <f t="shared" si="5"/>
        <v>100000</v>
      </c>
      <c r="Q9" s="16">
        <f t="shared" si="4"/>
        <v>545454.54545454541</v>
      </c>
      <c r="R9" s="15">
        <v>44100</v>
      </c>
    </row>
    <row r="10" spans="1:23">
      <c r="A10" s="31">
        <f t="shared" si="0"/>
        <v>9</v>
      </c>
      <c r="B10" s="31">
        <f t="shared" si="1"/>
        <v>27</v>
      </c>
      <c r="C10" s="31" t="str">
        <f t="shared" si="2"/>
        <v>9279</v>
      </c>
      <c r="D10" s="31">
        <f>IF(R10="","",VLOOKUP(C10,日付数値化!$E$3:$G$368,3,FALSE))</f>
        <v>271</v>
      </c>
      <c r="E10" s="31">
        <f>IF(R10="","",VLOOKUP(D10,日付数値化!$G$3:$H$368,2,FALSE))</f>
        <v>10</v>
      </c>
      <c r="G10" s="14">
        <f t="shared" si="3"/>
        <v>7</v>
      </c>
      <c r="H10" s="14"/>
      <c r="I10" s="14"/>
      <c r="J10" s="14"/>
      <c r="K10" s="13">
        <v>20000</v>
      </c>
      <c r="L10" s="13">
        <v>20000</v>
      </c>
      <c r="M10" s="13">
        <v>20000</v>
      </c>
      <c r="N10" s="13">
        <v>20000</v>
      </c>
      <c r="O10" s="13">
        <v>20000</v>
      </c>
      <c r="P10" s="16">
        <f t="shared" si="5"/>
        <v>100000</v>
      </c>
      <c r="Q10" s="16">
        <f t="shared" si="4"/>
        <v>636363.63636363635</v>
      </c>
      <c r="R10" s="15">
        <v>44101</v>
      </c>
    </row>
    <row r="11" spans="1:23">
      <c r="A11" s="31">
        <f t="shared" si="0"/>
        <v>9</v>
      </c>
      <c r="B11" s="31">
        <f t="shared" si="1"/>
        <v>28</v>
      </c>
      <c r="C11" s="31" t="str">
        <f t="shared" si="2"/>
        <v>9289</v>
      </c>
      <c r="D11" s="31">
        <f>IF(R11="","",VLOOKUP(C11,日付数値化!$E$3:$G$368,3,FALSE))</f>
        <v>272</v>
      </c>
      <c r="E11" s="31">
        <f>IF(R11="","",VLOOKUP(D11,日付数値化!$G$3:$H$368,2,FALSE))</f>
        <v>10</v>
      </c>
      <c r="G11" s="14">
        <f t="shared" si="3"/>
        <v>8</v>
      </c>
      <c r="H11" s="14"/>
      <c r="I11" s="14"/>
      <c r="J11" s="14"/>
      <c r="K11" s="13">
        <v>20000</v>
      </c>
      <c r="L11" s="13">
        <v>20000</v>
      </c>
      <c r="M11" s="13">
        <v>20000</v>
      </c>
      <c r="N11" s="13">
        <v>20000</v>
      </c>
      <c r="O11" s="13">
        <v>20000</v>
      </c>
      <c r="P11" s="16">
        <f t="shared" si="5"/>
        <v>100000</v>
      </c>
      <c r="Q11" s="16">
        <f t="shared" si="4"/>
        <v>727272.72727272729</v>
      </c>
      <c r="R11" s="15">
        <v>44102</v>
      </c>
    </row>
    <row r="12" spans="1:23">
      <c r="A12" s="31">
        <f t="shared" si="0"/>
        <v>9</v>
      </c>
      <c r="B12" s="31">
        <f t="shared" si="1"/>
        <v>29</v>
      </c>
      <c r="C12" s="31" t="str">
        <f t="shared" si="2"/>
        <v>9299</v>
      </c>
      <c r="D12" s="31">
        <f>IF(R12="","",VLOOKUP(C12,日付数値化!$E$3:$G$368,3,FALSE))</f>
        <v>273</v>
      </c>
      <c r="E12" s="31">
        <f>IF(R12="","",VLOOKUP(D12,日付数値化!$G$3:$H$368,2,FALSE))</f>
        <v>10</v>
      </c>
      <c r="G12" s="14">
        <f t="shared" si="3"/>
        <v>9</v>
      </c>
      <c r="H12" s="14"/>
      <c r="I12" s="14"/>
      <c r="J12" s="14"/>
      <c r="K12" s="13">
        <v>20000</v>
      </c>
      <c r="L12" s="13">
        <v>20000</v>
      </c>
      <c r="M12" s="13">
        <v>20000</v>
      </c>
      <c r="N12" s="13">
        <v>20000</v>
      </c>
      <c r="O12" s="13">
        <v>20000</v>
      </c>
      <c r="P12" s="16">
        <f t="shared" si="5"/>
        <v>100000</v>
      </c>
      <c r="Q12" s="16">
        <f t="shared" si="4"/>
        <v>818181.81818181823</v>
      </c>
      <c r="R12" s="15">
        <v>44103</v>
      </c>
    </row>
    <row r="13" spans="1:23">
      <c r="A13" s="31">
        <f t="shared" si="0"/>
        <v>9</v>
      </c>
      <c r="B13" s="31">
        <f t="shared" si="1"/>
        <v>30</v>
      </c>
      <c r="C13" s="31" t="str">
        <f t="shared" si="2"/>
        <v>9309</v>
      </c>
      <c r="D13" s="31">
        <f>IF(R13="","",VLOOKUP(C13,日付数値化!$E$3:$G$368,3,FALSE))</f>
        <v>274</v>
      </c>
      <c r="E13" s="31">
        <f>IF(R13="","",VLOOKUP(D13,日付数値化!$G$3:$H$368,2,FALSE))</f>
        <v>10</v>
      </c>
      <c r="G13" s="14">
        <f t="shared" si="3"/>
        <v>10</v>
      </c>
      <c r="H13" s="14"/>
      <c r="I13" s="14"/>
      <c r="J13" s="14"/>
      <c r="K13" s="13">
        <v>20000</v>
      </c>
      <c r="L13" s="13">
        <v>20000</v>
      </c>
      <c r="M13" s="13">
        <v>20000</v>
      </c>
      <c r="N13" s="13">
        <v>20000</v>
      </c>
      <c r="O13" s="13">
        <v>20000</v>
      </c>
      <c r="P13" s="16">
        <f t="shared" si="5"/>
        <v>100000</v>
      </c>
      <c r="Q13" s="16">
        <f t="shared" si="4"/>
        <v>909090.90909090918</v>
      </c>
      <c r="R13" s="15">
        <v>44104</v>
      </c>
    </row>
    <row r="14" spans="1:23">
      <c r="A14" s="31">
        <f t="shared" si="0"/>
        <v>10</v>
      </c>
      <c r="B14" s="31">
        <f t="shared" si="1"/>
        <v>1</v>
      </c>
      <c r="C14" s="31" t="str">
        <f t="shared" si="2"/>
        <v>10110</v>
      </c>
      <c r="D14" s="31">
        <f>IF(R14="","",VLOOKUP(C14,日付数値化!$E$3:$G$368,3,FALSE))</f>
        <v>275</v>
      </c>
      <c r="E14" s="31">
        <f>IF(R14="","",VLOOKUP(D14,日付数値化!$G$3:$H$368,2,FALSE))</f>
        <v>10</v>
      </c>
      <c r="G14" s="14">
        <f t="shared" si="3"/>
        <v>11</v>
      </c>
      <c r="H14" s="14"/>
      <c r="I14" s="14"/>
      <c r="J14" s="14"/>
      <c r="K14" s="13">
        <v>20000</v>
      </c>
      <c r="L14" s="13">
        <v>20000</v>
      </c>
      <c r="M14" s="13">
        <v>20000</v>
      </c>
      <c r="N14" s="13">
        <v>20000</v>
      </c>
      <c r="O14" s="13">
        <v>20000</v>
      </c>
      <c r="P14" s="16">
        <f t="shared" si="5"/>
        <v>100000</v>
      </c>
      <c r="Q14" s="16">
        <f t="shared" si="4"/>
        <v>1000000.0000000001</v>
      </c>
      <c r="R14" s="15">
        <v>44105</v>
      </c>
    </row>
    <row r="15" spans="1:23">
      <c r="A15" s="31">
        <f t="shared" si="0"/>
        <v>10</v>
      </c>
      <c r="B15" s="31">
        <f t="shared" si="1"/>
        <v>2</v>
      </c>
      <c r="C15" s="31" t="str">
        <f t="shared" si="2"/>
        <v>10210</v>
      </c>
      <c r="D15" s="31">
        <f>IF(R15="","",VLOOKUP(C15,日付数値化!$E$3:$G$368,3,FALSE))</f>
        <v>276</v>
      </c>
      <c r="E15" s="31">
        <f>IF(R15="","",VLOOKUP(D15,日付数値化!$G$3:$H$368,2,FALSE))</f>
        <v>10</v>
      </c>
      <c r="G15" s="14">
        <f t="shared" si="3"/>
        <v>12</v>
      </c>
      <c r="H15" s="14"/>
      <c r="I15" s="14"/>
      <c r="J15" s="14"/>
      <c r="K15" s="13">
        <v>20000</v>
      </c>
      <c r="L15" s="13">
        <v>20000</v>
      </c>
      <c r="M15" s="13">
        <v>20000</v>
      </c>
      <c r="N15" s="13">
        <v>20000</v>
      </c>
      <c r="O15" s="13">
        <v>20000</v>
      </c>
      <c r="P15" s="16">
        <f t="shared" si="5"/>
        <v>100000</v>
      </c>
      <c r="Q15" s="16">
        <f t="shared" si="4"/>
        <v>1090909.0909090911</v>
      </c>
      <c r="R15" s="15">
        <v>44106</v>
      </c>
    </row>
    <row r="16" spans="1:23">
      <c r="A16" s="31">
        <f t="shared" si="0"/>
        <v>10</v>
      </c>
      <c r="B16" s="31">
        <f t="shared" si="1"/>
        <v>3</v>
      </c>
      <c r="C16" s="31" t="str">
        <f t="shared" si="2"/>
        <v>10310</v>
      </c>
      <c r="D16" s="31">
        <f>IF(R16="","",VLOOKUP(C16,日付数値化!$E$3:$G$368,3,FALSE))</f>
        <v>277</v>
      </c>
      <c r="E16" s="31">
        <f>IF(R16="","",VLOOKUP(D16,日付数値化!$G$3:$H$368,2,FALSE))</f>
        <v>10</v>
      </c>
      <c r="G16" s="14">
        <f t="shared" si="3"/>
        <v>13</v>
      </c>
      <c r="H16" s="14"/>
      <c r="I16" s="14"/>
      <c r="J16" s="14"/>
      <c r="K16" s="13">
        <v>20000</v>
      </c>
      <c r="L16" s="13">
        <v>20000</v>
      </c>
      <c r="M16" s="13">
        <v>20000</v>
      </c>
      <c r="N16" s="13">
        <v>20000</v>
      </c>
      <c r="O16" s="13">
        <v>20000</v>
      </c>
      <c r="P16" s="16">
        <f t="shared" si="5"/>
        <v>100000</v>
      </c>
      <c r="Q16" s="16">
        <f t="shared" si="4"/>
        <v>1181818.1818181819</v>
      </c>
      <c r="R16" s="15">
        <v>44107</v>
      </c>
    </row>
    <row r="17" spans="1:23">
      <c r="A17" s="31">
        <f t="shared" si="0"/>
        <v>10</v>
      </c>
      <c r="B17" s="31">
        <f t="shared" si="1"/>
        <v>4</v>
      </c>
      <c r="C17" s="31" t="str">
        <f t="shared" si="2"/>
        <v>10410</v>
      </c>
      <c r="D17" s="31">
        <f>IF(R17="","",VLOOKUP(C17,日付数値化!$E$3:$G$368,3,FALSE))</f>
        <v>278</v>
      </c>
      <c r="E17" s="31">
        <f>IF(R17="","",VLOOKUP(D17,日付数値化!$G$3:$H$368,2,FALSE))</f>
        <v>10</v>
      </c>
      <c r="G17" s="14">
        <f t="shared" si="3"/>
        <v>14</v>
      </c>
      <c r="H17" s="14"/>
      <c r="I17" s="14"/>
      <c r="J17" s="14"/>
      <c r="K17" s="13">
        <v>20000</v>
      </c>
      <c r="L17" s="13">
        <v>20000</v>
      </c>
      <c r="M17" s="13">
        <v>20000</v>
      </c>
      <c r="N17" s="13">
        <v>20000</v>
      </c>
      <c r="O17" s="13">
        <v>20000</v>
      </c>
      <c r="P17" s="16">
        <f t="shared" si="5"/>
        <v>100000</v>
      </c>
      <c r="Q17" s="16">
        <f t="shared" si="4"/>
        <v>1272727.2727272727</v>
      </c>
      <c r="R17" s="15">
        <v>44108</v>
      </c>
    </row>
    <row r="18" spans="1:23">
      <c r="A18" s="31">
        <f t="shared" si="0"/>
        <v>10</v>
      </c>
      <c r="B18" s="31">
        <f t="shared" si="1"/>
        <v>5</v>
      </c>
      <c r="C18" s="31" t="str">
        <f t="shared" si="2"/>
        <v>10510</v>
      </c>
      <c r="D18" s="31">
        <f>IF(R18="","",VLOOKUP(C18,日付数値化!$E$3:$G$368,3,FALSE))</f>
        <v>279</v>
      </c>
      <c r="E18" s="31">
        <f>IF(R18="","",VLOOKUP(D18,日付数値化!$G$3:$H$368,2,FALSE))</f>
        <v>10</v>
      </c>
      <c r="G18" s="14">
        <f t="shared" si="3"/>
        <v>15</v>
      </c>
      <c r="H18" s="14"/>
      <c r="I18" s="14"/>
      <c r="J18" s="14"/>
      <c r="K18" s="13">
        <v>20000</v>
      </c>
      <c r="L18" s="13">
        <v>20000</v>
      </c>
      <c r="M18" s="13">
        <v>20000</v>
      </c>
      <c r="N18" s="13">
        <v>20000</v>
      </c>
      <c r="O18" s="13">
        <v>20000</v>
      </c>
      <c r="P18" s="16">
        <f t="shared" si="5"/>
        <v>100000</v>
      </c>
      <c r="Q18" s="16">
        <f t="shared" si="4"/>
        <v>1363636.3636363635</v>
      </c>
      <c r="R18" s="15">
        <v>44109</v>
      </c>
    </row>
    <row r="19" spans="1:23">
      <c r="A19" s="31">
        <f t="shared" si="0"/>
        <v>10</v>
      </c>
      <c r="B19" s="31">
        <f t="shared" si="1"/>
        <v>6</v>
      </c>
      <c r="C19" s="31" t="str">
        <f t="shared" si="2"/>
        <v>10610</v>
      </c>
      <c r="D19" s="31">
        <f>IF(R19="","",VLOOKUP(C19,日付数値化!$E$3:$G$368,3,FALSE))</f>
        <v>280</v>
      </c>
      <c r="E19" s="31">
        <f>IF(R19="","",VLOOKUP(D19,日付数値化!$G$3:$H$368,2,FALSE))</f>
        <v>10</v>
      </c>
      <c r="G19" s="14">
        <f t="shared" si="3"/>
        <v>16</v>
      </c>
      <c r="H19" s="14"/>
      <c r="I19" s="14"/>
      <c r="J19" s="14"/>
      <c r="K19" s="13">
        <v>20000</v>
      </c>
      <c r="L19" s="13">
        <v>20000</v>
      </c>
      <c r="M19" s="13">
        <v>20000</v>
      </c>
      <c r="N19" s="13">
        <v>20000</v>
      </c>
      <c r="O19" s="13">
        <v>20000</v>
      </c>
      <c r="P19" s="16">
        <f t="shared" si="5"/>
        <v>100000</v>
      </c>
      <c r="Q19" s="16">
        <f t="shared" si="4"/>
        <v>1454545.4545454544</v>
      </c>
      <c r="R19" s="15">
        <v>44110</v>
      </c>
    </row>
    <row r="20" spans="1:23">
      <c r="A20" s="31">
        <f t="shared" si="0"/>
        <v>10</v>
      </c>
      <c r="B20" s="31">
        <f t="shared" si="1"/>
        <v>7</v>
      </c>
      <c r="C20" s="31" t="str">
        <f t="shared" si="2"/>
        <v>10710</v>
      </c>
      <c r="D20" s="31">
        <f>IF(R20="","",VLOOKUP(C20,日付数値化!$E$3:$G$368,3,FALSE))</f>
        <v>281</v>
      </c>
      <c r="E20" s="31">
        <f>IF(R20="","",VLOOKUP(D20,日付数値化!$G$3:$H$368,2,FALSE))</f>
        <v>10</v>
      </c>
      <c r="G20" s="14">
        <f t="shared" si="3"/>
        <v>17</v>
      </c>
      <c r="H20" s="14"/>
      <c r="I20" s="14"/>
      <c r="J20" s="14"/>
      <c r="K20" s="13">
        <v>20000</v>
      </c>
      <c r="L20" s="13">
        <v>20000</v>
      </c>
      <c r="M20" s="13">
        <v>20000</v>
      </c>
      <c r="N20" s="13">
        <v>20000</v>
      </c>
      <c r="O20" s="13">
        <v>20000</v>
      </c>
      <c r="P20" s="16">
        <f t="shared" si="5"/>
        <v>100000</v>
      </c>
      <c r="Q20" s="16">
        <f t="shared" si="4"/>
        <v>1545454.5454545452</v>
      </c>
      <c r="R20" s="15">
        <v>44111</v>
      </c>
    </row>
    <row r="21" spans="1:23">
      <c r="A21" s="31">
        <f t="shared" si="0"/>
        <v>10</v>
      </c>
      <c r="B21" s="31">
        <f t="shared" si="1"/>
        <v>8</v>
      </c>
      <c r="C21" s="31" t="str">
        <f t="shared" si="2"/>
        <v>10810</v>
      </c>
      <c r="D21" s="31">
        <f>IF(R21="","",VLOOKUP(C21,日付数値化!$E$3:$G$368,3,FALSE))</f>
        <v>282</v>
      </c>
      <c r="E21" s="31">
        <f>IF(R21="","",VLOOKUP(D21,日付数値化!$G$3:$H$368,2,FALSE))</f>
        <v>10</v>
      </c>
      <c r="G21" s="14">
        <f t="shared" si="3"/>
        <v>18</v>
      </c>
      <c r="H21" s="14"/>
      <c r="I21" s="14"/>
      <c r="J21" s="14"/>
      <c r="K21" s="13">
        <v>20000</v>
      </c>
      <c r="L21" s="13">
        <v>20000</v>
      </c>
      <c r="M21" s="13">
        <v>20000</v>
      </c>
      <c r="N21" s="13">
        <v>20000</v>
      </c>
      <c r="O21" s="13">
        <v>20000</v>
      </c>
      <c r="P21" s="16">
        <f t="shared" si="5"/>
        <v>100000</v>
      </c>
      <c r="Q21" s="16">
        <f t="shared" si="4"/>
        <v>1636363.636363636</v>
      </c>
      <c r="R21" s="15">
        <v>44112</v>
      </c>
    </row>
    <row r="22" spans="1:23">
      <c r="A22" s="31">
        <f t="shared" si="0"/>
        <v>10</v>
      </c>
      <c r="B22" s="31">
        <f t="shared" si="1"/>
        <v>9</v>
      </c>
      <c r="C22" s="31" t="str">
        <f t="shared" si="2"/>
        <v>10910</v>
      </c>
      <c r="D22" s="31">
        <f>IF(R22="","",VLOOKUP(C22,日付数値化!$E$3:$G$368,3,FALSE))</f>
        <v>283</v>
      </c>
      <c r="E22" s="31">
        <f>IF(R22="","",VLOOKUP(D22,日付数値化!$G$3:$H$368,2,FALSE))</f>
        <v>10</v>
      </c>
      <c r="G22" s="14">
        <f t="shared" si="3"/>
        <v>19</v>
      </c>
      <c r="H22" s="14"/>
      <c r="I22" s="14"/>
      <c r="J22" s="14"/>
      <c r="K22" s="13">
        <v>20000</v>
      </c>
      <c r="L22" s="13">
        <v>20000</v>
      </c>
      <c r="M22" s="13">
        <v>20000</v>
      </c>
      <c r="N22" s="13">
        <v>20000</v>
      </c>
      <c r="O22" s="13">
        <v>20000</v>
      </c>
      <c r="P22" s="16">
        <f t="shared" si="5"/>
        <v>100000</v>
      </c>
      <c r="Q22" s="16">
        <f t="shared" si="4"/>
        <v>1727272.7272727268</v>
      </c>
      <c r="R22" s="15">
        <v>44113</v>
      </c>
    </row>
    <row r="23" spans="1:23">
      <c r="A23" s="31">
        <f t="shared" si="0"/>
        <v>10</v>
      </c>
      <c r="B23" s="31">
        <f t="shared" si="1"/>
        <v>10</v>
      </c>
      <c r="C23" s="31" t="str">
        <f t="shared" si="2"/>
        <v>101010</v>
      </c>
      <c r="D23" s="31">
        <f>IF(R23="","",VLOOKUP(C23,日付数値化!$E$3:$G$368,3,FALSE))</f>
        <v>284</v>
      </c>
      <c r="E23" s="31">
        <f>IF(R23="","",VLOOKUP(D23,日付数値化!$G$3:$H$368,2,FALSE))</f>
        <v>10</v>
      </c>
      <c r="G23" s="14">
        <f t="shared" si="3"/>
        <v>20</v>
      </c>
      <c r="H23" s="14"/>
      <c r="I23" s="14"/>
      <c r="J23" s="14"/>
      <c r="K23" s="13">
        <v>20000</v>
      </c>
      <c r="L23" s="13">
        <v>20000</v>
      </c>
      <c r="M23" s="13">
        <v>20000</v>
      </c>
      <c r="N23" s="13">
        <v>20000</v>
      </c>
      <c r="O23" s="13">
        <v>20000</v>
      </c>
      <c r="P23" s="16">
        <f t="shared" si="5"/>
        <v>100000</v>
      </c>
      <c r="Q23" s="16">
        <f t="shared" si="4"/>
        <v>1818181.8181818177</v>
      </c>
      <c r="R23" s="15">
        <v>44114</v>
      </c>
    </row>
    <row r="24" spans="1:23">
      <c r="A24" s="31">
        <f t="shared" si="0"/>
        <v>10</v>
      </c>
      <c r="B24" s="31">
        <f t="shared" si="1"/>
        <v>11</v>
      </c>
      <c r="C24" s="31" t="str">
        <f t="shared" si="2"/>
        <v>101110</v>
      </c>
      <c r="D24" s="31">
        <f>IF(R24="","",VLOOKUP(C24,日付数値化!$E$3:$G$368,3,FALSE))</f>
        <v>285</v>
      </c>
      <c r="E24" s="31">
        <f>IF(R24="","",VLOOKUP(D24,日付数値化!$G$3:$H$368,2,FALSE))</f>
        <v>10</v>
      </c>
      <c r="G24" s="14">
        <f t="shared" si="3"/>
        <v>21</v>
      </c>
      <c r="H24" s="14"/>
      <c r="I24" s="14"/>
      <c r="J24" s="14"/>
      <c r="K24" s="13">
        <v>20000</v>
      </c>
      <c r="L24" s="13">
        <v>20000</v>
      </c>
      <c r="M24" s="13">
        <v>20000</v>
      </c>
      <c r="N24" s="13">
        <v>20000</v>
      </c>
      <c r="O24" s="13">
        <v>20000</v>
      </c>
      <c r="P24" s="16">
        <f t="shared" si="5"/>
        <v>100000</v>
      </c>
      <c r="Q24" s="16">
        <f t="shared" si="4"/>
        <v>1909090.9090909085</v>
      </c>
      <c r="R24" s="15">
        <v>44115</v>
      </c>
    </row>
    <row r="25" spans="1:23">
      <c r="A25" s="31">
        <f t="shared" si="0"/>
        <v>10</v>
      </c>
      <c r="B25" s="31">
        <f t="shared" si="1"/>
        <v>12</v>
      </c>
      <c r="C25" s="31" t="str">
        <f t="shared" si="2"/>
        <v>101210</v>
      </c>
      <c r="D25" s="31">
        <f>IF(R25="","",VLOOKUP(C25,日付数値化!$E$3:$G$368,3,FALSE))</f>
        <v>286</v>
      </c>
      <c r="E25" s="31">
        <f>IF(R25="","",VLOOKUP(D25,日付数値化!$G$3:$H$368,2,FALSE))</f>
        <v>10</v>
      </c>
      <c r="G25" s="14">
        <f t="shared" si="3"/>
        <v>22</v>
      </c>
      <c r="H25" s="14"/>
      <c r="I25" s="14"/>
      <c r="J25" s="14"/>
      <c r="K25" s="13">
        <v>20000</v>
      </c>
      <c r="L25" s="13">
        <v>20000</v>
      </c>
      <c r="M25" s="13">
        <v>20000</v>
      </c>
      <c r="N25" s="13">
        <v>20000</v>
      </c>
      <c r="O25" s="13">
        <v>20000</v>
      </c>
      <c r="P25" s="16">
        <f t="shared" si="5"/>
        <v>100000</v>
      </c>
      <c r="Q25" s="16">
        <f t="shared" si="4"/>
        <v>1999999.9999999993</v>
      </c>
      <c r="R25" s="15">
        <v>44116</v>
      </c>
    </row>
    <row r="26" spans="1:23">
      <c r="A26" s="31">
        <f t="shared" si="0"/>
        <v>10</v>
      </c>
      <c r="B26" s="31">
        <f t="shared" si="1"/>
        <v>13</v>
      </c>
      <c r="C26" s="31" t="str">
        <f t="shared" si="2"/>
        <v>101310</v>
      </c>
      <c r="D26" s="31">
        <f>IF(R26="","",VLOOKUP(C26,日付数値化!$E$3:$G$368,3,FALSE))</f>
        <v>287</v>
      </c>
      <c r="E26" s="31">
        <f>IF(R26="","",VLOOKUP(D26,日付数値化!$G$3:$H$368,2,FALSE))</f>
        <v>10</v>
      </c>
      <c r="G26" s="14">
        <f t="shared" si="3"/>
        <v>23</v>
      </c>
      <c r="H26" s="14"/>
      <c r="I26" s="14"/>
      <c r="J26" s="14"/>
      <c r="K26" s="13">
        <v>20000</v>
      </c>
      <c r="L26" s="13">
        <v>20000</v>
      </c>
      <c r="M26" s="13">
        <v>20000</v>
      </c>
      <c r="N26" s="13">
        <v>20000</v>
      </c>
      <c r="O26" s="13">
        <v>20000</v>
      </c>
      <c r="P26" s="16">
        <f t="shared" si="5"/>
        <v>100000</v>
      </c>
      <c r="Q26" s="16">
        <f t="shared" si="4"/>
        <v>2090909.0909090901</v>
      </c>
      <c r="R26" s="15">
        <v>44117</v>
      </c>
    </row>
    <row r="27" spans="1:23">
      <c r="A27" s="31">
        <f t="shared" si="0"/>
        <v>10</v>
      </c>
      <c r="B27" s="31">
        <f t="shared" si="1"/>
        <v>14</v>
      </c>
      <c r="C27" s="31" t="str">
        <f t="shared" si="2"/>
        <v>101410</v>
      </c>
      <c r="D27" s="31">
        <f>IF(R27="","",VLOOKUP(C27,日付数値化!$E$3:$G$368,3,FALSE))</f>
        <v>288</v>
      </c>
      <c r="E27" s="31">
        <f>IF(R27="","",VLOOKUP(D27,日付数値化!$G$3:$H$368,2,FALSE))</f>
        <v>10</v>
      </c>
      <c r="G27" s="14">
        <f t="shared" si="3"/>
        <v>24</v>
      </c>
      <c r="H27" s="14"/>
      <c r="I27" s="14"/>
      <c r="J27" s="14"/>
      <c r="K27" s="13">
        <v>20000</v>
      </c>
      <c r="L27" s="13">
        <v>20000</v>
      </c>
      <c r="M27" s="13">
        <v>20000</v>
      </c>
      <c r="N27" s="13">
        <v>20000</v>
      </c>
      <c r="O27" s="13">
        <v>20000</v>
      </c>
      <c r="P27" s="16">
        <f t="shared" si="5"/>
        <v>100000</v>
      </c>
      <c r="Q27" s="16">
        <f t="shared" si="4"/>
        <v>2181818.1818181812</v>
      </c>
      <c r="R27" s="15">
        <v>44118</v>
      </c>
    </row>
    <row r="28" spans="1:23">
      <c r="A28" s="31">
        <f t="shared" si="0"/>
        <v>10</v>
      </c>
      <c r="B28" s="31">
        <f t="shared" si="1"/>
        <v>15</v>
      </c>
      <c r="C28" s="31" t="str">
        <f t="shared" si="2"/>
        <v>101510</v>
      </c>
      <c r="D28" s="31">
        <f>IF(R28="","",VLOOKUP(C28,日付数値化!$E$3:$G$368,3,FALSE))</f>
        <v>289</v>
      </c>
      <c r="E28" s="31">
        <f>IF(R28="","",VLOOKUP(D28,日付数値化!$G$3:$H$368,2,FALSE))</f>
        <v>10</v>
      </c>
      <c r="G28" s="14">
        <f t="shared" si="3"/>
        <v>25</v>
      </c>
      <c r="H28" s="14"/>
      <c r="I28" s="14"/>
      <c r="J28" s="14"/>
      <c r="K28" s="13">
        <v>20000</v>
      </c>
      <c r="L28" s="13">
        <v>20000</v>
      </c>
      <c r="M28" s="13">
        <v>20000</v>
      </c>
      <c r="N28" s="13">
        <v>20000</v>
      </c>
      <c r="O28" s="13">
        <v>20000</v>
      </c>
      <c r="P28" s="16">
        <f t="shared" si="5"/>
        <v>100000</v>
      </c>
      <c r="Q28" s="16">
        <f t="shared" si="4"/>
        <v>2272727.272727272</v>
      </c>
      <c r="R28" s="15">
        <v>44119</v>
      </c>
      <c r="T28" s="4"/>
      <c r="U28" s="4"/>
      <c r="V28" s="4"/>
      <c r="W28" s="4"/>
    </row>
    <row r="29" spans="1:23">
      <c r="A29" s="31">
        <f t="shared" si="0"/>
        <v>10</v>
      </c>
      <c r="B29" s="31">
        <f t="shared" si="1"/>
        <v>16</v>
      </c>
      <c r="C29" s="31" t="str">
        <f t="shared" si="2"/>
        <v>101610</v>
      </c>
      <c r="D29" s="31">
        <f>IF(R29="","",VLOOKUP(C29,日付数値化!$E$3:$G$368,3,FALSE))</f>
        <v>290</v>
      </c>
      <c r="E29" s="31">
        <f>IF(R29="","",VLOOKUP(D29,日付数値化!$G$3:$H$368,2,FALSE))</f>
        <v>10</v>
      </c>
      <c r="G29" s="14">
        <f t="shared" si="3"/>
        <v>26</v>
      </c>
      <c r="H29" s="14"/>
      <c r="I29" s="14"/>
      <c r="J29" s="14"/>
      <c r="K29" s="13">
        <v>20000</v>
      </c>
      <c r="L29" s="13">
        <v>20000</v>
      </c>
      <c r="M29" s="13">
        <v>20000</v>
      </c>
      <c r="N29" s="13">
        <v>20000</v>
      </c>
      <c r="O29" s="13">
        <v>20000</v>
      </c>
      <c r="P29" s="16">
        <f t="shared" si="5"/>
        <v>100000</v>
      </c>
      <c r="Q29" s="16">
        <f t="shared" si="4"/>
        <v>2363636.3636363628</v>
      </c>
      <c r="R29" s="15">
        <v>44120</v>
      </c>
      <c r="T29" s="4"/>
      <c r="U29" s="4"/>
      <c r="V29" s="4"/>
      <c r="W29" s="4"/>
    </row>
    <row r="30" spans="1:23">
      <c r="A30" s="31">
        <f t="shared" si="0"/>
        <v>10</v>
      </c>
      <c r="B30" s="31">
        <f t="shared" si="1"/>
        <v>17</v>
      </c>
      <c r="C30" s="31" t="str">
        <f t="shared" si="2"/>
        <v>101710</v>
      </c>
      <c r="D30" s="31">
        <f>IF(R30="","",VLOOKUP(C30,日付数値化!$E$3:$G$368,3,FALSE))</f>
        <v>291</v>
      </c>
      <c r="E30" s="31">
        <f>IF(R30="","",VLOOKUP(D30,日付数値化!$G$3:$H$368,2,FALSE))</f>
        <v>10</v>
      </c>
      <c r="G30" s="14">
        <f t="shared" si="3"/>
        <v>27</v>
      </c>
      <c r="H30" s="14"/>
      <c r="I30" s="14"/>
      <c r="J30" s="14"/>
      <c r="K30" s="13">
        <v>20000</v>
      </c>
      <c r="L30" s="13">
        <v>20000</v>
      </c>
      <c r="M30" s="13">
        <v>20000</v>
      </c>
      <c r="N30" s="13">
        <v>20000</v>
      </c>
      <c r="O30" s="13">
        <v>20000</v>
      </c>
      <c r="P30" s="16">
        <f t="shared" si="5"/>
        <v>100000</v>
      </c>
      <c r="Q30" s="16">
        <f t="shared" si="4"/>
        <v>2454545.4545454537</v>
      </c>
      <c r="R30" s="15">
        <v>44121</v>
      </c>
      <c r="T30" s="4"/>
      <c r="U30" s="4"/>
      <c r="V30" s="4"/>
      <c r="W30" s="4"/>
    </row>
    <row r="31" spans="1:23">
      <c r="A31" s="31">
        <f t="shared" si="0"/>
        <v>10</v>
      </c>
      <c r="B31" s="31">
        <f t="shared" si="1"/>
        <v>18</v>
      </c>
      <c r="C31" s="31" t="str">
        <f t="shared" si="2"/>
        <v>101810</v>
      </c>
      <c r="D31" s="31">
        <f>IF(R31="","",VLOOKUP(C31,日付数値化!$E$3:$G$368,3,FALSE))</f>
        <v>292</v>
      </c>
      <c r="E31" s="31">
        <f>IF(R31="","",VLOOKUP(D31,日付数値化!$G$3:$H$368,2,FALSE))</f>
        <v>10</v>
      </c>
      <c r="G31" s="14">
        <f t="shared" si="3"/>
        <v>28</v>
      </c>
      <c r="H31" s="14"/>
      <c r="I31" s="14"/>
      <c r="J31" s="14"/>
      <c r="K31" s="13">
        <v>20000</v>
      </c>
      <c r="L31" s="13">
        <v>20000</v>
      </c>
      <c r="M31" s="13">
        <v>20000</v>
      </c>
      <c r="N31" s="13">
        <v>20000</v>
      </c>
      <c r="O31" s="13">
        <v>20000</v>
      </c>
      <c r="P31" s="16">
        <f t="shared" si="5"/>
        <v>100000</v>
      </c>
      <c r="Q31" s="16">
        <f t="shared" si="4"/>
        <v>2545454.5454545445</v>
      </c>
      <c r="R31" s="15">
        <v>44122</v>
      </c>
      <c r="T31" s="4"/>
      <c r="U31" s="4"/>
      <c r="V31" s="4"/>
      <c r="W31" s="4"/>
    </row>
    <row r="32" spans="1:23">
      <c r="A32" s="31">
        <f t="shared" si="0"/>
        <v>10</v>
      </c>
      <c r="B32" s="31">
        <f t="shared" si="1"/>
        <v>19</v>
      </c>
      <c r="C32" s="31" t="str">
        <f t="shared" si="2"/>
        <v>101910</v>
      </c>
      <c r="D32" s="31">
        <f>IF(R32="","",VLOOKUP(C32,日付数値化!$E$3:$G$368,3,FALSE))</f>
        <v>293</v>
      </c>
      <c r="E32" s="31">
        <f>IF(R32="","",VLOOKUP(D32,日付数値化!$G$3:$H$368,2,FALSE))</f>
        <v>10</v>
      </c>
      <c r="G32" s="14">
        <f t="shared" si="3"/>
        <v>29</v>
      </c>
      <c r="H32" s="14"/>
      <c r="I32" s="14"/>
      <c r="J32" s="14"/>
      <c r="K32" s="13">
        <v>20000</v>
      </c>
      <c r="L32" s="13">
        <v>20000</v>
      </c>
      <c r="M32" s="13">
        <v>20000</v>
      </c>
      <c r="N32" s="13">
        <v>20000</v>
      </c>
      <c r="O32" s="13">
        <v>20000</v>
      </c>
      <c r="P32" s="16">
        <f t="shared" si="5"/>
        <v>100000</v>
      </c>
      <c r="Q32" s="16">
        <f t="shared" si="4"/>
        <v>2636363.6363636353</v>
      </c>
      <c r="R32" s="15">
        <v>44123</v>
      </c>
      <c r="T32" s="4"/>
      <c r="U32" s="4"/>
      <c r="V32" s="4"/>
      <c r="W32" s="4"/>
    </row>
    <row r="33" spans="1:23">
      <c r="A33" s="31">
        <f t="shared" si="0"/>
        <v>1</v>
      </c>
      <c r="B33" s="31">
        <f t="shared" si="1"/>
        <v>0</v>
      </c>
      <c r="C33" s="31" t="str">
        <f t="shared" si="2"/>
        <v/>
      </c>
      <c r="D33" s="31" t="str">
        <f>IF(R33="","",VLOOKUP(C33,日付数値化!$E$3:$G$368,3,FALSE))</f>
        <v/>
      </c>
      <c r="E33" s="31" t="str">
        <f>IF(R33="","",VLOOKUP(D33,日付数値化!$G$3:$H$368,2,FALSE))</f>
        <v/>
      </c>
      <c r="G33" s="14">
        <f t="shared" si="3"/>
        <v>30</v>
      </c>
      <c r="H33" s="14"/>
      <c r="I33" s="14"/>
      <c r="J33" s="14"/>
      <c r="K33" s="16"/>
      <c r="L33" s="16"/>
      <c r="M33" s="16"/>
      <c r="N33" s="16"/>
      <c r="O33" s="16"/>
      <c r="P33" s="16">
        <f t="shared" si="5"/>
        <v>0</v>
      </c>
      <c r="Q33" s="16">
        <f t="shared" si="4"/>
        <v>2636363.6363636353</v>
      </c>
      <c r="R33" s="15"/>
      <c r="T33" s="4"/>
      <c r="U33" s="4"/>
      <c r="V33" s="4"/>
      <c r="W33" s="4"/>
    </row>
    <row r="34" spans="1:23">
      <c r="A34" s="31">
        <f t="shared" si="0"/>
        <v>1</v>
      </c>
      <c r="B34" s="31">
        <f t="shared" si="1"/>
        <v>0</v>
      </c>
      <c r="C34" s="31" t="str">
        <f t="shared" si="2"/>
        <v/>
      </c>
      <c r="D34" s="31" t="str">
        <f>IF(R34="","",VLOOKUP(C34,日付数値化!$E$3:$G$368,3,FALSE))</f>
        <v/>
      </c>
      <c r="E34" s="31" t="str">
        <f>IF(R34="","",VLOOKUP(D34,日付数値化!$G$3:$H$368,2,FALSE))</f>
        <v/>
      </c>
      <c r="G34" s="14">
        <f t="shared" si="3"/>
        <v>31</v>
      </c>
      <c r="H34" s="14"/>
      <c r="I34" s="14"/>
      <c r="J34" s="14"/>
      <c r="K34" s="16"/>
      <c r="L34" s="16"/>
      <c r="M34" s="16"/>
      <c r="N34" s="16"/>
      <c r="O34" s="16"/>
      <c r="P34" s="16">
        <f t="shared" si="5"/>
        <v>0</v>
      </c>
      <c r="Q34" s="16">
        <f t="shared" si="4"/>
        <v>2636363.6363636353</v>
      </c>
      <c r="R34" s="15"/>
      <c r="T34" s="4"/>
      <c r="U34" s="4"/>
      <c r="V34" s="4"/>
      <c r="W34" s="4"/>
    </row>
    <row r="35" spans="1:23">
      <c r="A35" s="31">
        <f t="shared" si="0"/>
        <v>1</v>
      </c>
      <c r="B35" s="31">
        <f t="shared" si="1"/>
        <v>0</v>
      </c>
      <c r="C35" s="31" t="str">
        <f t="shared" si="2"/>
        <v/>
      </c>
      <c r="D35" s="31" t="str">
        <f>IF(R35="","",VLOOKUP(C35,日付数値化!$E$3:$G$368,3,FALSE))</f>
        <v/>
      </c>
      <c r="E35" s="31" t="str">
        <f>IF(R35="","",VLOOKUP(D35,日付数値化!$G$3:$H$368,2,FALSE))</f>
        <v/>
      </c>
      <c r="G35" s="14">
        <f t="shared" si="3"/>
        <v>32</v>
      </c>
      <c r="H35" s="14"/>
      <c r="I35" s="14"/>
      <c r="J35" s="14"/>
      <c r="K35" s="16"/>
      <c r="L35" s="16"/>
      <c r="M35" s="16"/>
      <c r="N35" s="16"/>
      <c r="O35" s="16"/>
      <c r="P35" s="16">
        <f t="shared" si="5"/>
        <v>0</v>
      </c>
      <c r="Q35" s="16">
        <f t="shared" si="4"/>
        <v>2636363.6363636353</v>
      </c>
      <c r="R35" s="15"/>
      <c r="T35" s="4"/>
      <c r="U35" s="4"/>
      <c r="V35" s="4"/>
      <c r="W35" s="4"/>
    </row>
    <row r="36" spans="1:23">
      <c r="A36" s="31">
        <f t="shared" si="0"/>
        <v>1</v>
      </c>
      <c r="B36" s="31">
        <f t="shared" si="1"/>
        <v>0</v>
      </c>
      <c r="C36" s="31" t="str">
        <f t="shared" si="2"/>
        <v/>
      </c>
      <c r="D36" s="31" t="str">
        <f>IF(R36="","",VLOOKUP(C36,日付数値化!$E$3:$G$368,3,FALSE))</f>
        <v/>
      </c>
      <c r="E36" s="31" t="str">
        <f>IF(R36="","",VLOOKUP(D36,日付数値化!$G$3:$H$368,2,FALSE))</f>
        <v/>
      </c>
      <c r="G36" s="14">
        <f t="shared" si="3"/>
        <v>33</v>
      </c>
      <c r="H36" s="14"/>
      <c r="I36" s="14"/>
      <c r="J36" s="14"/>
      <c r="K36" s="16"/>
      <c r="L36" s="16"/>
      <c r="M36" s="16"/>
      <c r="N36" s="16"/>
      <c r="O36" s="16"/>
      <c r="P36" s="16">
        <f t="shared" si="5"/>
        <v>0</v>
      </c>
      <c r="Q36" s="16">
        <f t="shared" si="4"/>
        <v>2636363.6363636353</v>
      </c>
      <c r="R36" s="15"/>
      <c r="T36" s="4"/>
      <c r="U36" s="4"/>
      <c r="V36" s="4"/>
      <c r="W36" s="4"/>
    </row>
    <row r="37" spans="1:23">
      <c r="A37" s="31">
        <f t="shared" si="0"/>
        <v>1</v>
      </c>
      <c r="B37" s="31">
        <f t="shared" si="1"/>
        <v>0</v>
      </c>
      <c r="C37" s="31" t="str">
        <f t="shared" si="2"/>
        <v/>
      </c>
      <c r="D37" s="31" t="str">
        <f>IF(R37="","",VLOOKUP(C37,日付数値化!$E$3:$G$368,3,FALSE))</f>
        <v/>
      </c>
      <c r="E37" s="31" t="str">
        <f>IF(R37="","",VLOOKUP(D37,日付数値化!$G$3:$H$368,2,FALSE))</f>
        <v/>
      </c>
      <c r="G37" s="14">
        <f t="shared" si="3"/>
        <v>34</v>
      </c>
      <c r="H37" s="14"/>
      <c r="I37" s="14"/>
      <c r="J37" s="14"/>
      <c r="K37" s="16"/>
      <c r="L37" s="16"/>
      <c r="M37" s="16"/>
      <c r="N37" s="16"/>
      <c r="O37" s="16"/>
      <c r="P37" s="16">
        <f t="shared" si="5"/>
        <v>0</v>
      </c>
      <c r="Q37" s="16">
        <f t="shared" si="4"/>
        <v>2636363.6363636353</v>
      </c>
      <c r="R37" s="15"/>
      <c r="T37" s="4"/>
      <c r="U37" s="4"/>
      <c r="V37" s="4"/>
      <c r="W37" s="4"/>
    </row>
    <row r="38" spans="1:23">
      <c r="A38" s="31">
        <f t="shared" si="0"/>
        <v>1</v>
      </c>
      <c r="B38" s="31">
        <f t="shared" si="1"/>
        <v>0</v>
      </c>
      <c r="C38" s="31" t="str">
        <f t="shared" si="2"/>
        <v/>
      </c>
      <c r="D38" s="31" t="str">
        <f>IF(R38="","",VLOOKUP(C38,日付数値化!$E$3:$G$368,3,FALSE))</f>
        <v/>
      </c>
      <c r="E38" s="31" t="str">
        <f>IF(R38="","",VLOOKUP(D38,日付数値化!$G$3:$H$368,2,FALSE))</f>
        <v/>
      </c>
      <c r="G38" s="14">
        <f t="shared" si="3"/>
        <v>35</v>
      </c>
      <c r="H38" s="14"/>
      <c r="I38" s="14"/>
      <c r="J38" s="14"/>
      <c r="K38" s="16"/>
      <c r="L38" s="16"/>
      <c r="M38" s="16"/>
      <c r="N38" s="16"/>
      <c r="O38" s="16"/>
      <c r="P38" s="16">
        <f t="shared" si="5"/>
        <v>0</v>
      </c>
      <c r="Q38" s="16">
        <f t="shared" si="4"/>
        <v>2636363.6363636353</v>
      </c>
      <c r="R38" s="15"/>
      <c r="T38" s="4"/>
      <c r="U38" s="4"/>
      <c r="V38" s="4"/>
      <c r="W38" s="4"/>
    </row>
    <row r="39" spans="1:23">
      <c r="A39" s="31">
        <f t="shared" si="0"/>
        <v>1</v>
      </c>
      <c r="B39" s="31">
        <f t="shared" si="1"/>
        <v>0</v>
      </c>
      <c r="C39" s="31" t="str">
        <f t="shared" si="2"/>
        <v/>
      </c>
      <c r="D39" s="31" t="str">
        <f>IF(R39="","",VLOOKUP(C39,日付数値化!$E$3:$G$368,3,FALSE))</f>
        <v/>
      </c>
      <c r="E39" s="31" t="str">
        <f>IF(R39="","",VLOOKUP(D39,日付数値化!$G$3:$H$368,2,FALSE))</f>
        <v/>
      </c>
      <c r="G39" s="14">
        <f t="shared" si="3"/>
        <v>36</v>
      </c>
      <c r="H39" s="14"/>
      <c r="I39" s="14"/>
      <c r="J39" s="14"/>
      <c r="K39" s="16"/>
      <c r="L39" s="16"/>
      <c r="M39" s="16"/>
      <c r="N39" s="16"/>
      <c r="O39" s="16"/>
      <c r="P39" s="16">
        <f t="shared" si="5"/>
        <v>0</v>
      </c>
      <c r="Q39" s="16">
        <f t="shared" si="4"/>
        <v>2636363.6363636353</v>
      </c>
      <c r="R39" s="15"/>
      <c r="T39" s="4"/>
      <c r="U39" s="4"/>
      <c r="V39" s="4"/>
      <c r="W39" s="4"/>
    </row>
    <row r="40" spans="1:23">
      <c r="A40" s="31">
        <f t="shared" si="0"/>
        <v>1</v>
      </c>
      <c r="B40" s="31">
        <f t="shared" si="1"/>
        <v>0</v>
      </c>
      <c r="C40" s="31" t="str">
        <f t="shared" si="2"/>
        <v/>
      </c>
      <c r="D40" s="31" t="str">
        <f>IF(R40="","",VLOOKUP(C40,日付数値化!$E$3:$G$368,3,FALSE))</f>
        <v/>
      </c>
      <c r="E40" s="31" t="str">
        <f>IF(R40="","",VLOOKUP(D40,日付数値化!$G$3:$H$368,2,FALSE))</f>
        <v/>
      </c>
      <c r="G40" s="14">
        <f t="shared" si="3"/>
        <v>37</v>
      </c>
      <c r="H40" s="14"/>
      <c r="I40" s="14"/>
      <c r="J40" s="14"/>
      <c r="K40" s="16"/>
      <c r="L40" s="16"/>
      <c r="M40" s="16"/>
      <c r="N40" s="16"/>
      <c r="O40" s="16"/>
      <c r="P40" s="16">
        <f t="shared" si="5"/>
        <v>0</v>
      </c>
      <c r="Q40" s="16">
        <f t="shared" si="4"/>
        <v>2636363.6363636353</v>
      </c>
      <c r="R40" s="15"/>
      <c r="T40" s="4"/>
      <c r="U40" s="4"/>
      <c r="V40" s="4"/>
      <c r="W40" s="4"/>
    </row>
    <row r="41" spans="1:23">
      <c r="A41" s="31">
        <f t="shared" si="0"/>
        <v>1</v>
      </c>
      <c r="B41" s="31">
        <f t="shared" si="1"/>
        <v>0</v>
      </c>
      <c r="C41" s="31" t="str">
        <f t="shared" si="2"/>
        <v/>
      </c>
      <c r="D41" s="31" t="str">
        <f>IF(R41="","",VLOOKUP(C41,日付数値化!$E$3:$G$368,3,FALSE))</f>
        <v/>
      </c>
      <c r="E41" s="31" t="str">
        <f>IF(R41="","",VLOOKUP(D41,日付数値化!$G$3:$H$368,2,FALSE))</f>
        <v/>
      </c>
      <c r="G41" s="14">
        <f t="shared" si="3"/>
        <v>38</v>
      </c>
      <c r="H41" s="14"/>
      <c r="I41" s="14"/>
      <c r="J41" s="14"/>
      <c r="K41" s="16"/>
      <c r="L41" s="16"/>
      <c r="M41" s="16"/>
      <c r="N41" s="16"/>
      <c r="O41" s="16"/>
      <c r="P41" s="16">
        <f t="shared" si="5"/>
        <v>0</v>
      </c>
      <c r="Q41" s="16">
        <f t="shared" si="4"/>
        <v>2636363.6363636353</v>
      </c>
      <c r="R41" s="15"/>
      <c r="T41" s="4"/>
      <c r="U41" s="4"/>
      <c r="V41" s="4"/>
      <c r="W41" s="4"/>
    </row>
    <row r="42" spans="1:23">
      <c r="A42" s="31">
        <f t="shared" si="0"/>
        <v>1</v>
      </c>
      <c r="B42" s="31">
        <f t="shared" si="1"/>
        <v>0</v>
      </c>
      <c r="C42" s="31" t="str">
        <f t="shared" si="2"/>
        <v/>
      </c>
      <c r="D42" s="31" t="str">
        <f>IF(R42="","",VLOOKUP(C42,日付数値化!$E$3:$G$368,3,FALSE))</f>
        <v/>
      </c>
      <c r="E42" s="31" t="str">
        <f>IF(R42="","",VLOOKUP(D42,日付数値化!$G$3:$H$368,2,FALSE))</f>
        <v/>
      </c>
      <c r="G42" s="14">
        <f t="shared" si="3"/>
        <v>39</v>
      </c>
      <c r="H42" s="14"/>
      <c r="I42" s="14"/>
      <c r="J42" s="14"/>
      <c r="K42" s="16"/>
      <c r="L42" s="16"/>
      <c r="M42" s="16"/>
      <c r="N42" s="16"/>
      <c r="O42" s="16"/>
      <c r="P42" s="16">
        <f t="shared" si="5"/>
        <v>0</v>
      </c>
      <c r="Q42" s="16">
        <f t="shared" si="4"/>
        <v>2636363.6363636353</v>
      </c>
      <c r="R42" s="15"/>
      <c r="T42" s="4"/>
      <c r="U42" s="4"/>
      <c r="V42" s="4"/>
      <c r="W42" s="4"/>
    </row>
    <row r="43" spans="1:23" ht="15.6" customHeight="1" thickBot="1">
      <c r="A43" s="31">
        <f t="shared" si="0"/>
        <v>1</v>
      </c>
      <c r="B43" s="31">
        <f t="shared" si="1"/>
        <v>0</v>
      </c>
      <c r="C43" s="31" t="str">
        <f t="shared" si="2"/>
        <v/>
      </c>
      <c r="D43" s="31" t="str">
        <f>IF(R43="","",VLOOKUP(C43,日付数値化!$E$3:$G$368,3,FALSE))</f>
        <v/>
      </c>
      <c r="E43" s="31" t="str">
        <f>IF(R43="","",VLOOKUP(D43,日付数値化!$G$3:$H$368,2,FALSE))</f>
        <v/>
      </c>
      <c r="G43" s="14">
        <f t="shared" si="3"/>
        <v>40</v>
      </c>
      <c r="H43" s="18"/>
      <c r="I43" s="18"/>
      <c r="J43" s="18"/>
      <c r="K43" s="19"/>
      <c r="L43" s="19"/>
      <c r="M43" s="19"/>
      <c r="N43" s="19"/>
      <c r="O43" s="19"/>
      <c r="P43" s="19">
        <f t="shared" si="5"/>
        <v>0</v>
      </c>
      <c r="Q43" s="19">
        <f t="shared" si="4"/>
        <v>2636363.6363636353</v>
      </c>
      <c r="R43" s="23"/>
      <c r="T43" s="5"/>
      <c r="U43" s="5"/>
      <c r="V43" s="5"/>
      <c r="W43" s="5"/>
    </row>
    <row r="44" spans="1:23" ht="15.6" customHeight="1" thickBot="1">
      <c r="A44" s="27"/>
      <c r="B44" s="27"/>
      <c r="C44" s="27"/>
      <c r="D44" s="27"/>
      <c r="E44" s="27"/>
      <c r="G44" s="17"/>
      <c r="H44" s="20" t="s">
        <v>9</v>
      </c>
      <c r="I44" s="21"/>
      <c r="J44" s="21"/>
      <c r="K44" s="22">
        <f t="shared" ref="K44:P44" si="6">SUM(K4:K43)</f>
        <v>580000</v>
      </c>
      <c r="L44" s="22">
        <f t="shared" si="6"/>
        <v>580000</v>
      </c>
      <c r="M44" s="22">
        <f t="shared" si="6"/>
        <v>580000</v>
      </c>
      <c r="N44" s="22">
        <f t="shared" si="6"/>
        <v>580000</v>
      </c>
      <c r="O44" s="22">
        <f t="shared" si="6"/>
        <v>580000</v>
      </c>
      <c r="P44" s="22">
        <f t="shared" si="6"/>
        <v>2900000</v>
      </c>
      <c r="Q44" s="22">
        <f>SUM(Q4:Q43)</f>
        <v>68545454.545454502</v>
      </c>
      <c r="R44" s="25"/>
      <c r="T44" s="5"/>
      <c r="U44" s="5"/>
      <c r="V44" s="5"/>
      <c r="W44" s="5"/>
    </row>
    <row r="47" spans="1:23">
      <c r="A47" s="6"/>
      <c r="B47" s="6"/>
      <c r="C47" s="6"/>
      <c r="D47" s="6"/>
      <c r="E47" s="6"/>
      <c r="O47" s="6"/>
      <c r="P47" s="6"/>
      <c r="Q47" s="6"/>
      <c r="R47" s="6"/>
      <c r="S47" s="6"/>
      <c r="T47" s="6"/>
      <c r="U47" s="6"/>
      <c r="V47" s="6"/>
    </row>
    <row r="48" spans="1:23">
      <c r="A48" s="6"/>
      <c r="B48" s="6"/>
      <c r="C48" s="6"/>
      <c r="D48" s="6"/>
      <c r="E48" s="6"/>
      <c r="O48" s="6"/>
      <c r="P48" s="6"/>
      <c r="Q48" s="6"/>
      <c r="R48" s="6"/>
      <c r="S48" s="6"/>
      <c r="T48" s="6"/>
      <c r="U48" s="6"/>
      <c r="V48" s="6"/>
    </row>
    <row r="49" spans="1:22">
      <c r="A49" s="6"/>
      <c r="B49" s="6"/>
      <c r="C49" s="6"/>
      <c r="D49" s="6"/>
      <c r="E49" s="6"/>
      <c r="O49" s="6"/>
      <c r="P49" s="6"/>
      <c r="Q49" s="6"/>
      <c r="R49" s="6"/>
      <c r="S49" s="6"/>
      <c r="T49" s="6"/>
      <c r="U49" s="6"/>
      <c r="V49" s="6"/>
    </row>
    <row r="50" spans="1:22">
      <c r="A50" s="6"/>
      <c r="B50" s="6"/>
      <c r="C50" s="6"/>
      <c r="D50" s="6"/>
      <c r="E50" s="6"/>
      <c r="O50" s="6"/>
      <c r="P50" s="6"/>
      <c r="Q50" s="6"/>
      <c r="R50" s="6"/>
      <c r="S50" s="6"/>
      <c r="T50" s="6"/>
      <c r="U50" s="6"/>
      <c r="V50" s="6"/>
    </row>
    <row r="51" spans="1:22">
      <c r="A51" s="24"/>
      <c r="B51" s="24"/>
      <c r="C51" s="24"/>
      <c r="D51" s="24"/>
      <c r="E51" s="24"/>
      <c r="O51" s="24"/>
      <c r="P51" s="24"/>
      <c r="Q51" s="24"/>
      <c r="R51" s="24"/>
      <c r="S51" s="24"/>
      <c r="T51" s="24"/>
      <c r="U51" s="24"/>
      <c r="V51" s="24"/>
    </row>
    <row r="52" spans="1:22">
      <c r="A52" s="24"/>
      <c r="B52" s="24"/>
      <c r="C52" s="24"/>
      <c r="D52" s="24"/>
      <c r="E52" s="24"/>
      <c r="O52" s="24"/>
      <c r="P52" s="24"/>
      <c r="Q52" s="24"/>
      <c r="R52" s="24"/>
      <c r="S52" s="24"/>
      <c r="T52" s="24"/>
      <c r="U52" s="24"/>
      <c r="V52" s="24"/>
    </row>
  </sheetData>
  <mergeCells count="1">
    <mergeCell ref="T4:T7"/>
  </mergeCells>
  <phoneticPr fontId="1"/>
  <pageMargins left="0.7" right="0.7" top="0.75" bottom="0.75" header="0.3" footer="0.3"/>
  <pageSetup paperSize="8" orientation="landscape" horizontalDpi="360" verticalDpi="36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769FA-5E1A-4ACF-B28C-31DF6AC1ED38}">
  <dimension ref="A1:W52"/>
  <sheetViews>
    <sheetView showGridLines="0" topLeftCell="F1" zoomScaleNormal="100" workbookViewId="0">
      <selection activeCell="T4" sqref="T4:T7"/>
    </sheetView>
  </sheetViews>
  <sheetFormatPr defaultColWidth="8.625" defaultRowHeight="15.75"/>
  <cols>
    <col min="1" max="5" width="12.125" style="2" hidden="1" customWidth="1"/>
    <col min="6" max="6" width="0.75" style="2" customWidth="1"/>
    <col min="7" max="7" width="3.625" style="2" customWidth="1"/>
    <col min="8" max="8" width="12.125" style="2" customWidth="1"/>
    <col min="9" max="9" width="32.125" style="2" customWidth="1"/>
    <col min="10" max="10" width="6.375" style="2" customWidth="1"/>
    <col min="11" max="17" width="12.5" style="2" customWidth="1"/>
    <col min="18" max="18" width="12.125" style="2" customWidth="1"/>
    <col min="19" max="19" width="1.5" style="2" customWidth="1"/>
    <col min="20" max="20" width="27.625" style="2" customWidth="1"/>
    <col min="21" max="16384" width="8.625" style="2"/>
  </cols>
  <sheetData>
    <row r="1" spans="1:23" ht="6.6" customHeight="1"/>
    <row r="2" spans="1:23">
      <c r="A2" s="2" t="s">
        <v>39</v>
      </c>
      <c r="G2" s="2" t="s">
        <v>57</v>
      </c>
    </row>
    <row r="3" spans="1:23">
      <c r="A3" s="26" t="s">
        <v>40</v>
      </c>
      <c r="B3" s="26" t="s">
        <v>41</v>
      </c>
      <c r="C3" s="26" t="s">
        <v>42</v>
      </c>
      <c r="D3" s="26" t="s">
        <v>43</v>
      </c>
      <c r="E3" s="26" t="s">
        <v>45</v>
      </c>
      <c r="G3" s="9" t="s">
        <v>12</v>
      </c>
      <c r="H3" s="7" t="s">
        <v>0</v>
      </c>
      <c r="I3" s="7" t="s">
        <v>1</v>
      </c>
      <c r="J3" s="7" t="s">
        <v>2</v>
      </c>
      <c r="K3" s="7" t="s">
        <v>3</v>
      </c>
      <c r="L3" s="7" t="s">
        <v>4</v>
      </c>
      <c r="M3" s="7" t="s">
        <v>5</v>
      </c>
      <c r="N3" s="7" t="s">
        <v>6</v>
      </c>
      <c r="O3" s="7" t="s">
        <v>15</v>
      </c>
      <c r="P3" s="7" t="s">
        <v>7</v>
      </c>
      <c r="Q3" s="7" t="s">
        <v>8</v>
      </c>
      <c r="R3" s="7" t="s">
        <v>16</v>
      </c>
      <c r="T3" s="10" t="s">
        <v>14</v>
      </c>
    </row>
    <row r="4" spans="1:23">
      <c r="A4" s="31">
        <f t="shared" ref="A4:A43" si="0">MONTH(R4)</f>
        <v>10</v>
      </c>
      <c r="B4" s="31">
        <f t="shared" ref="B4:B43" si="1">DAY(R4)</f>
        <v>21</v>
      </c>
      <c r="C4" s="31" t="str">
        <f t="shared" ref="C4:C43" si="2">IF(R4="","",CONCATENATE(A4,B4,A4))</f>
        <v>102110</v>
      </c>
      <c r="D4" s="31">
        <f>IF(R4="","",VLOOKUP(C4,日付数値化!$E$3:$G$368,3,FALSE))</f>
        <v>295</v>
      </c>
      <c r="E4" s="31">
        <f>IF(R4="","",VLOOKUP(D4,日付数値化!$G$3:$H$368,2,FALSE))</f>
        <v>11</v>
      </c>
      <c r="G4" s="11">
        <f>ROW()-3</f>
        <v>1</v>
      </c>
      <c r="H4" s="15"/>
      <c r="I4" s="11"/>
      <c r="J4" s="11"/>
      <c r="K4" s="13">
        <v>20000</v>
      </c>
      <c r="L4" s="13">
        <v>20000</v>
      </c>
      <c r="M4" s="13">
        <v>20000</v>
      </c>
      <c r="N4" s="13">
        <v>20000</v>
      </c>
      <c r="O4" s="13">
        <v>20000</v>
      </c>
      <c r="P4" s="13">
        <f>SUM(K4:O4)</f>
        <v>100000</v>
      </c>
      <c r="Q4" s="13">
        <f>IF(P4="","",SUM(P4)/1.1)</f>
        <v>90909.090909090897</v>
      </c>
      <c r="R4" s="15">
        <v>44125</v>
      </c>
      <c r="T4" s="36">
        <f>SUMMARY!M6</f>
        <v>39545454.545454539</v>
      </c>
      <c r="V4" s="2">
        <f>MONTH(R4)</f>
        <v>10</v>
      </c>
      <c r="W4" s="2">
        <f>DAY(R4)</f>
        <v>21</v>
      </c>
    </row>
    <row r="5" spans="1:23">
      <c r="A5" s="31">
        <f t="shared" si="0"/>
        <v>10</v>
      </c>
      <c r="B5" s="31">
        <f t="shared" si="1"/>
        <v>22</v>
      </c>
      <c r="C5" s="31" t="str">
        <f t="shared" si="2"/>
        <v>102210</v>
      </c>
      <c r="D5" s="31">
        <f>IF(R5="","",VLOOKUP(C5,日付数値化!$E$3:$G$368,3,FALSE))</f>
        <v>296</v>
      </c>
      <c r="E5" s="31">
        <f>IF(R5="","",VLOOKUP(D5,日付数値化!$G$3:$H$368,2,FALSE))</f>
        <v>11</v>
      </c>
      <c r="G5" s="14">
        <f t="shared" ref="G5:G43" si="3">ROW()-3</f>
        <v>2</v>
      </c>
      <c r="H5" s="15"/>
      <c r="I5" s="14"/>
      <c r="J5" s="14"/>
      <c r="K5" s="13">
        <v>20000</v>
      </c>
      <c r="L5" s="13">
        <v>20000</v>
      </c>
      <c r="M5" s="13">
        <v>20000</v>
      </c>
      <c r="N5" s="13">
        <v>20000</v>
      </c>
      <c r="O5" s="13">
        <v>20000</v>
      </c>
      <c r="P5" s="16">
        <f>SUM(K5:O5)</f>
        <v>100000</v>
      </c>
      <c r="Q5" s="16">
        <f t="shared" ref="Q5:Q43" si="4">IF(P5="","",SUM(Q4,P5/1.1))</f>
        <v>181818.18181818179</v>
      </c>
      <c r="R5" s="15">
        <v>44126</v>
      </c>
      <c r="T5" s="36"/>
    </row>
    <row r="6" spans="1:23">
      <c r="A6" s="31">
        <f t="shared" si="0"/>
        <v>10</v>
      </c>
      <c r="B6" s="31">
        <f t="shared" si="1"/>
        <v>23</v>
      </c>
      <c r="C6" s="31" t="str">
        <f t="shared" si="2"/>
        <v>102310</v>
      </c>
      <c r="D6" s="31">
        <f>IF(R6="","",VLOOKUP(C6,日付数値化!$E$3:$G$368,3,FALSE))</f>
        <v>297</v>
      </c>
      <c r="E6" s="31">
        <f>IF(R6="","",VLOOKUP(D6,日付数値化!$G$3:$H$368,2,FALSE))</f>
        <v>11</v>
      </c>
      <c r="G6" s="14">
        <f t="shared" si="3"/>
        <v>3</v>
      </c>
      <c r="H6" s="15"/>
      <c r="I6" s="14"/>
      <c r="J6" s="14"/>
      <c r="K6" s="13">
        <v>20000</v>
      </c>
      <c r="L6" s="13">
        <v>20000</v>
      </c>
      <c r="M6" s="13">
        <v>20000</v>
      </c>
      <c r="N6" s="13">
        <v>20000</v>
      </c>
      <c r="O6" s="13">
        <v>20000</v>
      </c>
      <c r="P6" s="16">
        <f>SUM(K6:O6)</f>
        <v>100000</v>
      </c>
      <c r="Q6" s="16">
        <f t="shared" si="4"/>
        <v>272727.27272727271</v>
      </c>
      <c r="R6" s="15">
        <v>44127</v>
      </c>
      <c r="T6" s="36"/>
    </row>
    <row r="7" spans="1:23">
      <c r="A7" s="31">
        <f t="shared" si="0"/>
        <v>10</v>
      </c>
      <c r="B7" s="31">
        <f t="shared" si="1"/>
        <v>24</v>
      </c>
      <c r="C7" s="31" t="str">
        <f t="shared" si="2"/>
        <v>102410</v>
      </c>
      <c r="D7" s="31">
        <f>IF(R7="","",VLOOKUP(C7,日付数値化!$E$3:$G$368,3,FALSE))</f>
        <v>298</v>
      </c>
      <c r="E7" s="31">
        <f>IF(R7="","",VLOOKUP(D7,日付数値化!$G$3:$H$368,2,FALSE))</f>
        <v>11</v>
      </c>
      <c r="G7" s="14">
        <f t="shared" si="3"/>
        <v>4</v>
      </c>
      <c r="H7" s="14"/>
      <c r="I7" s="14"/>
      <c r="J7" s="14"/>
      <c r="K7" s="13">
        <v>20000</v>
      </c>
      <c r="L7" s="13">
        <v>20000</v>
      </c>
      <c r="M7" s="13">
        <v>20000</v>
      </c>
      <c r="N7" s="13">
        <v>20000</v>
      </c>
      <c r="O7" s="13">
        <v>20000</v>
      </c>
      <c r="P7" s="16">
        <f t="shared" ref="P7:P43" si="5">SUM(K7:O7)</f>
        <v>100000</v>
      </c>
      <c r="Q7" s="16">
        <f t="shared" si="4"/>
        <v>363636.36363636359</v>
      </c>
      <c r="R7" s="15">
        <v>44128</v>
      </c>
      <c r="T7" s="36"/>
    </row>
    <row r="8" spans="1:23">
      <c r="A8" s="31">
        <f t="shared" si="0"/>
        <v>10</v>
      </c>
      <c r="B8" s="31">
        <f t="shared" si="1"/>
        <v>25</v>
      </c>
      <c r="C8" s="31" t="str">
        <f t="shared" si="2"/>
        <v>102510</v>
      </c>
      <c r="D8" s="31">
        <f>IF(R8="","",VLOOKUP(C8,日付数値化!$E$3:$G$368,3,FALSE))</f>
        <v>299</v>
      </c>
      <c r="E8" s="31">
        <f>IF(R8="","",VLOOKUP(D8,日付数値化!$G$3:$H$368,2,FALSE))</f>
        <v>11</v>
      </c>
      <c r="G8" s="14">
        <f t="shared" si="3"/>
        <v>5</v>
      </c>
      <c r="H8" s="14"/>
      <c r="I8" s="14"/>
      <c r="J8" s="14"/>
      <c r="K8" s="13">
        <v>20000</v>
      </c>
      <c r="L8" s="13">
        <v>20000</v>
      </c>
      <c r="M8" s="13">
        <v>20000</v>
      </c>
      <c r="N8" s="13">
        <v>20000</v>
      </c>
      <c r="O8" s="13">
        <v>20000</v>
      </c>
      <c r="P8" s="16">
        <f t="shared" si="5"/>
        <v>100000</v>
      </c>
      <c r="Q8" s="16">
        <f t="shared" si="4"/>
        <v>454545.45454545447</v>
      </c>
      <c r="R8" s="15">
        <v>44129</v>
      </c>
    </row>
    <row r="9" spans="1:23">
      <c r="A9" s="31">
        <f t="shared" si="0"/>
        <v>10</v>
      </c>
      <c r="B9" s="31">
        <f t="shared" si="1"/>
        <v>26</v>
      </c>
      <c r="C9" s="31" t="str">
        <f t="shared" si="2"/>
        <v>102610</v>
      </c>
      <c r="D9" s="31">
        <f>IF(R9="","",VLOOKUP(C9,日付数値化!$E$3:$G$368,3,FALSE))</f>
        <v>300</v>
      </c>
      <c r="E9" s="31">
        <f>IF(R9="","",VLOOKUP(D9,日付数値化!$G$3:$H$368,2,FALSE))</f>
        <v>11</v>
      </c>
      <c r="G9" s="14">
        <f t="shared" si="3"/>
        <v>6</v>
      </c>
      <c r="H9" s="14"/>
      <c r="I9" s="14"/>
      <c r="J9" s="14"/>
      <c r="K9" s="13">
        <v>20000</v>
      </c>
      <c r="L9" s="13">
        <v>20000</v>
      </c>
      <c r="M9" s="13">
        <v>20000</v>
      </c>
      <c r="N9" s="13">
        <v>20000</v>
      </c>
      <c r="O9" s="13">
        <v>20000</v>
      </c>
      <c r="P9" s="16">
        <f t="shared" si="5"/>
        <v>100000</v>
      </c>
      <c r="Q9" s="16">
        <f t="shared" si="4"/>
        <v>545454.54545454541</v>
      </c>
      <c r="R9" s="15">
        <v>44130</v>
      </c>
    </row>
    <row r="10" spans="1:23">
      <c r="A10" s="31">
        <f t="shared" si="0"/>
        <v>10</v>
      </c>
      <c r="B10" s="31">
        <f t="shared" si="1"/>
        <v>27</v>
      </c>
      <c r="C10" s="31" t="str">
        <f t="shared" si="2"/>
        <v>102710</v>
      </c>
      <c r="D10" s="31">
        <f>IF(R10="","",VLOOKUP(C10,日付数値化!$E$3:$G$368,3,FALSE))</f>
        <v>301</v>
      </c>
      <c r="E10" s="31">
        <f>IF(R10="","",VLOOKUP(D10,日付数値化!$G$3:$H$368,2,FALSE))</f>
        <v>11</v>
      </c>
      <c r="G10" s="14">
        <f t="shared" si="3"/>
        <v>7</v>
      </c>
      <c r="H10" s="14"/>
      <c r="I10" s="14"/>
      <c r="J10" s="14"/>
      <c r="K10" s="13">
        <v>20000</v>
      </c>
      <c r="L10" s="13">
        <v>20000</v>
      </c>
      <c r="M10" s="13">
        <v>20000</v>
      </c>
      <c r="N10" s="13">
        <v>20000</v>
      </c>
      <c r="O10" s="13">
        <v>20000</v>
      </c>
      <c r="P10" s="16">
        <f t="shared" si="5"/>
        <v>100000</v>
      </c>
      <c r="Q10" s="16">
        <f t="shared" si="4"/>
        <v>636363.63636363635</v>
      </c>
      <c r="R10" s="15">
        <v>44131</v>
      </c>
    </row>
    <row r="11" spans="1:23">
      <c r="A11" s="31">
        <f t="shared" si="0"/>
        <v>10</v>
      </c>
      <c r="B11" s="31">
        <f t="shared" si="1"/>
        <v>28</v>
      </c>
      <c r="C11" s="31" t="str">
        <f t="shared" si="2"/>
        <v>102810</v>
      </c>
      <c r="D11" s="31">
        <f>IF(R11="","",VLOOKUP(C11,日付数値化!$E$3:$G$368,3,FALSE))</f>
        <v>302</v>
      </c>
      <c r="E11" s="31">
        <f>IF(R11="","",VLOOKUP(D11,日付数値化!$G$3:$H$368,2,FALSE))</f>
        <v>11</v>
      </c>
      <c r="G11" s="14">
        <f t="shared" si="3"/>
        <v>8</v>
      </c>
      <c r="H11" s="14"/>
      <c r="I11" s="14"/>
      <c r="J11" s="14"/>
      <c r="K11" s="13">
        <v>20000</v>
      </c>
      <c r="L11" s="13">
        <v>20000</v>
      </c>
      <c r="M11" s="13">
        <v>20000</v>
      </c>
      <c r="N11" s="13">
        <v>20000</v>
      </c>
      <c r="O11" s="13">
        <v>20000</v>
      </c>
      <c r="P11" s="16">
        <f t="shared" si="5"/>
        <v>100000</v>
      </c>
      <c r="Q11" s="16">
        <f t="shared" si="4"/>
        <v>727272.72727272729</v>
      </c>
      <c r="R11" s="15">
        <v>44132</v>
      </c>
    </row>
    <row r="12" spans="1:23">
      <c r="A12" s="31">
        <f t="shared" si="0"/>
        <v>10</v>
      </c>
      <c r="B12" s="31">
        <f t="shared" si="1"/>
        <v>29</v>
      </c>
      <c r="C12" s="31" t="str">
        <f t="shared" si="2"/>
        <v>102910</v>
      </c>
      <c r="D12" s="31">
        <f>IF(R12="","",VLOOKUP(C12,日付数値化!$E$3:$G$368,3,FALSE))</f>
        <v>303</v>
      </c>
      <c r="E12" s="31">
        <f>IF(R12="","",VLOOKUP(D12,日付数値化!$G$3:$H$368,2,FALSE))</f>
        <v>11</v>
      </c>
      <c r="G12" s="14">
        <f t="shared" si="3"/>
        <v>9</v>
      </c>
      <c r="H12" s="14"/>
      <c r="I12" s="14"/>
      <c r="J12" s="14"/>
      <c r="K12" s="13">
        <v>20000</v>
      </c>
      <c r="L12" s="13">
        <v>20000</v>
      </c>
      <c r="M12" s="13">
        <v>20000</v>
      </c>
      <c r="N12" s="13">
        <v>20000</v>
      </c>
      <c r="O12" s="13">
        <v>20000</v>
      </c>
      <c r="P12" s="16">
        <f t="shared" si="5"/>
        <v>100000</v>
      </c>
      <c r="Q12" s="16">
        <f t="shared" si="4"/>
        <v>818181.81818181823</v>
      </c>
      <c r="R12" s="15">
        <v>44133</v>
      </c>
    </row>
    <row r="13" spans="1:23">
      <c r="A13" s="31">
        <f t="shared" si="0"/>
        <v>10</v>
      </c>
      <c r="B13" s="31">
        <f t="shared" si="1"/>
        <v>30</v>
      </c>
      <c r="C13" s="31" t="str">
        <f t="shared" si="2"/>
        <v>103010</v>
      </c>
      <c r="D13" s="31">
        <f>IF(R13="","",VLOOKUP(C13,日付数値化!$E$3:$G$368,3,FALSE))</f>
        <v>304</v>
      </c>
      <c r="E13" s="31">
        <f>IF(R13="","",VLOOKUP(D13,日付数値化!$G$3:$H$368,2,FALSE))</f>
        <v>11</v>
      </c>
      <c r="G13" s="14">
        <f t="shared" si="3"/>
        <v>10</v>
      </c>
      <c r="H13" s="14"/>
      <c r="I13" s="14"/>
      <c r="J13" s="14"/>
      <c r="K13" s="13">
        <v>20000</v>
      </c>
      <c r="L13" s="13">
        <v>20000</v>
      </c>
      <c r="M13" s="13">
        <v>20000</v>
      </c>
      <c r="N13" s="13">
        <v>20000</v>
      </c>
      <c r="O13" s="13">
        <v>20000</v>
      </c>
      <c r="P13" s="16">
        <f t="shared" si="5"/>
        <v>100000</v>
      </c>
      <c r="Q13" s="16">
        <f t="shared" si="4"/>
        <v>909090.90909090918</v>
      </c>
      <c r="R13" s="15">
        <v>44134</v>
      </c>
    </row>
    <row r="14" spans="1:23">
      <c r="A14" s="31">
        <f t="shared" si="0"/>
        <v>10</v>
      </c>
      <c r="B14" s="31">
        <f t="shared" si="1"/>
        <v>31</v>
      </c>
      <c r="C14" s="31" t="str">
        <f t="shared" si="2"/>
        <v>103110</v>
      </c>
      <c r="D14" s="31">
        <f>IF(R14="","",VLOOKUP(C14,日付数値化!$E$3:$G$368,3,FALSE))</f>
        <v>305</v>
      </c>
      <c r="E14" s="31">
        <f>IF(R14="","",VLOOKUP(D14,日付数値化!$G$3:$H$368,2,FALSE))</f>
        <v>11</v>
      </c>
      <c r="G14" s="14">
        <f t="shared" si="3"/>
        <v>11</v>
      </c>
      <c r="H14" s="14"/>
      <c r="I14" s="14"/>
      <c r="J14" s="14"/>
      <c r="K14" s="13">
        <v>20000</v>
      </c>
      <c r="L14" s="13">
        <v>20000</v>
      </c>
      <c r="M14" s="13">
        <v>20000</v>
      </c>
      <c r="N14" s="13">
        <v>20000</v>
      </c>
      <c r="O14" s="13">
        <v>20000</v>
      </c>
      <c r="P14" s="16">
        <f t="shared" si="5"/>
        <v>100000</v>
      </c>
      <c r="Q14" s="16">
        <f t="shared" si="4"/>
        <v>1000000.0000000001</v>
      </c>
      <c r="R14" s="15">
        <v>44135</v>
      </c>
    </row>
    <row r="15" spans="1:23">
      <c r="A15" s="31">
        <f t="shared" si="0"/>
        <v>11</v>
      </c>
      <c r="B15" s="31">
        <f t="shared" si="1"/>
        <v>1</v>
      </c>
      <c r="C15" s="31" t="str">
        <f t="shared" si="2"/>
        <v>11111</v>
      </c>
      <c r="D15" s="31">
        <f>IF(R15="","",VLOOKUP(C15,日付数値化!$E$3:$G$368,3,FALSE))</f>
        <v>306</v>
      </c>
      <c r="E15" s="31">
        <f>IF(R15="","",VLOOKUP(D15,日付数値化!$G$3:$H$368,2,FALSE))</f>
        <v>11</v>
      </c>
      <c r="G15" s="14">
        <f t="shared" si="3"/>
        <v>12</v>
      </c>
      <c r="H15" s="14"/>
      <c r="I15" s="14"/>
      <c r="J15" s="14"/>
      <c r="K15" s="13">
        <v>20000</v>
      </c>
      <c r="L15" s="13">
        <v>20000</v>
      </c>
      <c r="M15" s="13">
        <v>20000</v>
      </c>
      <c r="N15" s="13">
        <v>20000</v>
      </c>
      <c r="O15" s="13">
        <v>20000</v>
      </c>
      <c r="P15" s="16">
        <f t="shared" si="5"/>
        <v>100000</v>
      </c>
      <c r="Q15" s="16">
        <f t="shared" si="4"/>
        <v>1090909.0909090911</v>
      </c>
      <c r="R15" s="15">
        <v>44136</v>
      </c>
    </row>
    <row r="16" spans="1:23">
      <c r="A16" s="31">
        <f t="shared" si="0"/>
        <v>11</v>
      </c>
      <c r="B16" s="31">
        <f t="shared" si="1"/>
        <v>2</v>
      </c>
      <c r="C16" s="31" t="str">
        <f t="shared" si="2"/>
        <v>11211</v>
      </c>
      <c r="D16" s="31">
        <f>IF(R16="","",VLOOKUP(C16,日付数値化!$E$3:$G$368,3,FALSE))</f>
        <v>307</v>
      </c>
      <c r="E16" s="31">
        <f>IF(R16="","",VLOOKUP(D16,日付数値化!$G$3:$H$368,2,FALSE))</f>
        <v>11</v>
      </c>
      <c r="G16" s="14">
        <f t="shared" si="3"/>
        <v>13</v>
      </c>
      <c r="H16" s="14"/>
      <c r="I16" s="14"/>
      <c r="J16" s="14"/>
      <c r="K16" s="13">
        <v>20000</v>
      </c>
      <c r="L16" s="13">
        <v>20000</v>
      </c>
      <c r="M16" s="13">
        <v>20000</v>
      </c>
      <c r="N16" s="13">
        <v>20000</v>
      </c>
      <c r="O16" s="13">
        <v>20000</v>
      </c>
      <c r="P16" s="16">
        <f t="shared" si="5"/>
        <v>100000</v>
      </c>
      <c r="Q16" s="16">
        <f t="shared" si="4"/>
        <v>1181818.1818181819</v>
      </c>
      <c r="R16" s="15">
        <v>44137</v>
      </c>
    </row>
    <row r="17" spans="1:23">
      <c r="A17" s="31">
        <f t="shared" si="0"/>
        <v>11</v>
      </c>
      <c r="B17" s="31">
        <f t="shared" si="1"/>
        <v>3</v>
      </c>
      <c r="C17" s="31" t="str">
        <f t="shared" si="2"/>
        <v>11311</v>
      </c>
      <c r="D17" s="31">
        <f>IF(R17="","",VLOOKUP(C17,日付数値化!$E$3:$G$368,3,FALSE))</f>
        <v>308</v>
      </c>
      <c r="E17" s="31">
        <f>IF(R17="","",VLOOKUP(D17,日付数値化!$G$3:$H$368,2,FALSE))</f>
        <v>11</v>
      </c>
      <c r="G17" s="14">
        <f t="shared" si="3"/>
        <v>14</v>
      </c>
      <c r="H17" s="14"/>
      <c r="I17" s="14"/>
      <c r="J17" s="14"/>
      <c r="K17" s="13">
        <v>20000</v>
      </c>
      <c r="L17" s="13">
        <v>20000</v>
      </c>
      <c r="M17" s="13">
        <v>20000</v>
      </c>
      <c r="N17" s="13">
        <v>20000</v>
      </c>
      <c r="O17" s="13">
        <v>20000</v>
      </c>
      <c r="P17" s="16">
        <f t="shared" si="5"/>
        <v>100000</v>
      </c>
      <c r="Q17" s="16">
        <f t="shared" si="4"/>
        <v>1272727.2727272727</v>
      </c>
      <c r="R17" s="15">
        <v>44138</v>
      </c>
    </row>
    <row r="18" spans="1:23">
      <c r="A18" s="31">
        <f t="shared" si="0"/>
        <v>11</v>
      </c>
      <c r="B18" s="31">
        <f t="shared" si="1"/>
        <v>4</v>
      </c>
      <c r="C18" s="31" t="str">
        <f t="shared" si="2"/>
        <v>11411</v>
      </c>
      <c r="D18" s="31">
        <f>IF(R18="","",VLOOKUP(C18,日付数値化!$E$3:$G$368,3,FALSE))</f>
        <v>309</v>
      </c>
      <c r="E18" s="31">
        <f>IF(R18="","",VLOOKUP(D18,日付数値化!$G$3:$H$368,2,FALSE))</f>
        <v>11</v>
      </c>
      <c r="G18" s="14">
        <f t="shared" si="3"/>
        <v>15</v>
      </c>
      <c r="H18" s="14"/>
      <c r="I18" s="14"/>
      <c r="J18" s="14"/>
      <c r="K18" s="13">
        <v>20000</v>
      </c>
      <c r="L18" s="13">
        <v>20000</v>
      </c>
      <c r="M18" s="13">
        <v>20000</v>
      </c>
      <c r="N18" s="13">
        <v>20000</v>
      </c>
      <c r="O18" s="13">
        <v>20000</v>
      </c>
      <c r="P18" s="16">
        <f t="shared" si="5"/>
        <v>100000</v>
      </c>
      <c r="Q18" s="16">
        <f t="shared" si="4"/>
        <v>1363636.3636363635</v>
      </c>
      <c r="R18" s="15">
        <v>44139</v>
      </c>
    </row>
    <row r="19" spans="1:23">
      <c r="A19" s="31">
        <f t="shared" si="0"/>
        <v>11</v>
      </c>
      <c r="B19" s="31">
        <f t="shared" si="1"/>
        <v>5</v>
      </c>
      <c r="C19" s="31" t="str">
        <f t="shared" si="2"/>
        <v>11511</v>
      </c>
      <c r="D19" s="31">
        <f>IF(R19="","",VLOOKUP(C19,日付数値化!$E$3:$G$368,3,FALSE))</f>
        <v>310</v>
      </c>
      <c r="E19" s="31">
        <f>IF(R19="","",VLOOKUP(D19,日付数値化!$G$3:$H$368,2,FALSE))</f>
        <v>11</v>
      </c>
      <c r="G19" s="14">
        <f t="shared" si="3"/>
        <v>16</v>
      </c>
      <c r="H19" s="14"/>
      <c r="I19" s="14"/>
      <c r="J19" s="14"/>
      <c r="K19" s="13">
        <v>20000</v>
      </c>
      <c r="L19" s="13">
        <v>20000</v>
      </c>
      <c r="M19" s="13">
        <v>20000</v>
      </c>
      <c r="N19" s="13">
        <v>20000</v>
      </c>
      <c r="O19" s="13">
        <v>20000</v>
      </c>
      <c r="P19" s="16">
        <f t="shared" si="5"/>
        <v>100000</v>
      </c>
      <c r="Q19" s="16">
        <f t="shared" si="4"/>
        <v>1454545.4545454544</v>
      </c>
      <c r="R19" s="15">
        <v>44140</v>
      </c>
    </row>
    <row r="20" spans="1:23">
      <c r="A20" s="31">
        <f t="shared" si="0"/>
        <v>11</v>
      </c>
      <c r="B20" s="31">
        <f t="shared" si="1"/>
        <v>6</v>
      </c>
      <c r="C20" s="31" t="str">
        <f t="shared" si="2"/>
        <v>11611</v>
      </c>
      <c r="D20" s="31">
        <f>IF(R20="","",VLOOKUP(C20,日付数値化!$E$3:$G$368,3,FALSE))</f>
        <v>311</v>
      </c>
      <c r="E20" s="31">
        <f>IF(R20="","",VLOOKUP(D20,日付数値化!$G$3:$H$368,2,FALSE))</f>
        <v>11</v>
      </c>
      <c r="G20" s="14">
        <f t="shared" si="3"/>
        <v>17</v>
      </c>
      <c r="H20" s="14"/>
      <c r="I20" s="14"/>
      <c r="J20" s="14"/>
      <c r="K20" s="13">
        <v>20000</v>
      </c>
      <c r="L20" s="13">
        <v>20000</v>
      </c>
      <c r="M20" s="13">
        <v>20000</v>
      </c>
      <c r="N20" s="13">
        <v>20000</v>
      </c>
      <c r="O20" s="13">
        <v>20000</v>
      </c>
      <c r="P20" s="16">
        <f t="shared" si="5"/>
        <v>100000</v>
      </c>
      <c r="Q20" s="16">
        <f t="shared" si="4"/>
        <v>1545454.5454545452</v>
      </c>
      <c r="R20" s="15">
        <v>44141</v>
      </c>
    </row>
    <row r="21" spans="1:23">
      <c r="A21" s="31">
        <f t="shared" si="0"/>
        <v>11</v>
      </c>
      <c r="B21" s="31">
        <f t="shared" si="1"/>
        <v>7</v>
      </c>
      <c r="C21" s="31" t="str">
        <f t="shared" si="2"/>
        <v>11711</v>
      </c>
      <c r="D21" s="31">
        <f>IF(R21="","",VLOOKUP(C21,日付数値化!$E$3:$G$368,3,FALSE))</f>
        <v>312</v>
      </c>
      <c r="E21" s="31">
        <f>IF(R21="","",VLOOKUP(D21,日付数値化!$G$3:$H$368,2,FALSE))</f>
        <v>11</v>
      </c>
      <c r="G21" s="14">
        <f t="shared" si="3"/>
        <v>18</v>
      </c>
      <c r="H21" s="14"/>
      <c r="I21" s="14"/>
      <c r="J21" s="14"/>
      <c r="K21" s="13">
        <v>20000</v>
      </c>
      <c r="L21" s="13">
        <v>20000</v>
      </c>
      <c r="M21" s="13">
        <v>20000</v>
      </c>
      <c r="N21" s="13">
        <v>20000</v>
      </c>
      <c r="O21" s="13">
        <v>20000</v>
      </c>
      <c r="P21" s="16">
        <f t="shared" si="5"/>
        <v>100000</v>
      </c>
      <c r="Q21" s="16">
        <f t="shared" si="4"/>
        <v>1636363.636363636</v>
      </c>
      <c r="R21" s="15">
        <v>44142</v>
      </c>
    </row>
    <row r="22" spans="1:23">
      <c r="A22" s="31">
        <f t="shared" si="0"/>
        <v>11</v>
      </c>
      <c r="B22" s="31">
        <f t="shared" si="1"/>
        <v>8</v>
      </c>
      <c r="C22" s="31" t="str">
        <f t="shared" si="2"/>
        <v>11811</v>
      </c>
      <c r="D22" s="31">
        <f>IF(R22="","",VLOOKUP(C22,日付数値化!$E$3:$G$368,3,FALSE))</f>
        <v>313</v>
      </c>
      <c r="E22" s="31">
        <f>IF(R22="","",VLOOKUP(D22,日付数値化!$G$3:$H$368,2,FALSE))</f>
        <v>11</v>
      </c>
      <c r="G22" s="14">
        <f t="shared" si="3"/>
        <v>19</v>
      </c>
      <c r="H22" s="14"/>
      <c r="I22" s="14"/>
      <c r="J22" s="14"/>
      <c r="K22" s="13">
        <v>20000</v>
      </c>
      <c r="L22" s="13">
        <v>20000</v>
      </c>
      <c r="M22" s="13">
        <v>20000</v>
      </c>
      <c r="N22" s="13">
        <v>20000</v>
      </c>
      <c r="O22" s="13">
        <v>20000</v>
      </c>
      <c r="P22" s="16">
        <f t="shared" si="5"/>
        <v>100000</v>
      </c>
      <c r="Q22" s="16">
        <f t="shared" si="4"/>
        <v>1727272.7272727268</v>
      </c>
      <c r="R22" s="15">
        <v>44143</v>
      </c>
    </row>
    <row r="23" spans="1:23">
      <c r="A23" s="31">
        <f t="shared" si="0"/>
        <v>11</v>
      </c>
      <c r="B23" s="31">
        <f t="shared" si="1"/>
        <v>9</v>
      </c>
      <c r="C23" s="31" t="str">
        <f t="shared" si="2"/>
        <v>11911</v>
      </c>
      <c r="D23" s="31">
        <f>IF(R23="","",VLOOKUP(C23,日付数値化!$E$3:$G$368,3,FALSE))</f>
        <v>314</v>
      </c>
      <c r="E23" s="31">
        <f>IF(R23="","",VLOOKUP(D23,日付数値化!$G$3:$H$368,2,FALSE))</f>
        <v>11</v>
      </c>
      <c r="G23" s="14">
        <f t="shared" si="3"/>
        <v>20</v>
      </c>
      <c r="H23" s="14"/>
      <c r="I23" s="14"/>
      <c r="J23" s="14"/>
      <c r="K23" s="13">
        <v>20000</v>
      </c>
      <c r="L23" s="13">
        <v>20000</v>
      </c>
      <c r="M23" s="13">
        <v>20000</v>
      </c>
      <c r="N23" s="13">
        <v>20000</v>
      </c>
      <c r="O23" s="13">
        <v>20000</v>
      </c>
      <c r="P23" s="16">
        <f t="shared" si="5"/>
        <v>100000</v>
      </c>
      <c r="Q23" s="16">
        <f t="shared" si="4"/>
        <v>1818181.8181818177</v>
      </c>
      <c r="R23" s="15">
        <v>44144</v>
      </c>
    </row>
    <row r="24" spans="1:23">
      <c r="A24" s="31">
        <f t="shared" si="0"/>
        <v>11</v>
      </c>
      <c r="B24" s="31">
        <f t="shared" si="1"/>
        <v>10</v>
      </c>
      <c r="C24" s="31" t="str">
        <f t="shared" si="2"/>
        <v>111011</v>
      </c>
      <c r="D24" s="31">
        <f>IF(R24="","",VLOOKUP(C24,日付数値化!$E$3:$G$368,3,FALSE))</f>
        <v>315</v>
      </c>
      <c r="E24" s="31">
        <f>IF(R24="","",VLOOKUP(D24,日付数値化!$G$3:$H$368,2,FALSE))</f>
        <v>11</v>
      </c>
      <c r="G24" s="14">
        <f t="shared" si="3"/>
        <v>21</v>
      </c>
      <c r="H24" s="14"/>
      <c r="I24" s="14"/>
      <c r="J24" s="14"/>
      <c r="K24" s="13">
        <v>20000</v>
      </c>
      <c r="L24" s="13">
        <v>20000</v>
      </c>
      <c r="M24" s="13">
        <v>20000</v>
      </c>
      <c r="N24" s="13">
        <v>20000</v>
      </c>
      <c r="O24" s="13">
        <v>20000</v>
      </c>
      <c r="P24" s="16">
        <f t="shared" si="5"/>
        <v>100000</v>
      </c>
      <c r="Q24" s="16">
        <f t="shared" si="4"/>
        <v>1909090.9090909085</v>
      </c>
      <c r="R24" s="15">
        <v>44145</v>
      </c>
    </row>
    <row r="25" spans="1:23">
      <c r="A25" s="31">
        <f t="shared" si="0"/>
        <v>11</v>
      </c>
      <c r="B25" s="31">
        <f t="shared" si="1"/>
        <v>11</v>
      </c>
      <c r="C25" s="31" t="str">
        <f t="shared" si="2"/>
        <v>111111</v>
      </c>
      <c r="D25" s="31">
        <f>IF(R25="","",VLOOKUP(C25,日付数値化!$E$3:$G$368,3,FALSE))</f>
        <v>316</v>
      </c>
      <c r="E25" s="31">
        <f>IF(R25="","",VLOOKUP(D25,日付数値化!$G$3:$H$368,2,FALSE))</f>
        <v>11</v>
      </c>
      <c r="G25" s="14">
        <f t="shared" si="3"/>
        <v>22</v>
      </c>
      <c r="H25" s="14"/>
      <c r="I25" s="14"/>
      <c r="J25" s="14"/>
      <c r="K25" s="13">
        <v>20000</v>
      </c>
      <c r="L25" s="13">
        <v>20000</v>
      </c>
      <c r="M25" s="13">
        <v>20000</v>
      </c>
      <c r="N25" s="13">
        <v>20000</v>
      </c>
      <c r="O25" s="13">
        <v>20000</v>
      </c>
      <c r="P25" s="16">
        <f t="shared" si="5"/>
        <v>100000</v>
      </c>
      <c r="Q25" s="16">
        <f t="shared" si="4"/>
        <v>1999999.9999999993</v>
      </c>
      <c r="R25" s="15">
        <v>44146</v>
      </c>
    </row>
    <row r="26" spans="1:23">
      <c r="A26" s="31">
        <f t="shared" si="0"/>
        <v>11</v>
      </c>
      <c r="B26" s="31">
        <f t="shared" si="1"/>
        <v>12</v>
      </c>
      <c r="C26" s="31" t="str">
        <f t="shared" si="2"/>
        <v>111211</v>
      </c>
      <c r="D26" s="31">
        <f>IF(R26="","",VLOOKUP(C26,日付数値化!$E$3:$G$368,3,FALSE))</f>
        <v>317</v>
      </c>
      <c r="E26" s="31">
        <f>IF(R26="","",VLOOKUP(D26,日付数値化!$G$3:$H$368,2,FALSE))</f>
        <v>11</v>
      </c>
      <c r="G26" s="14">
        <f t="shared" si="3"/>
        <v>23</v>
      </c>
      <c r="H26" s="14"/>
      <c r="I26" s="14"/>
      <c r="J26" s="14"/>
      <c r="K26" s="13">
        <v>20000</v>
      </c>
      <c r="L26" s="13">
        <v>20000</v>
      </c>
      <c r="M26" s="13">
        <v>20000</v>
      </c>
      <c r="N26" s="13">
        <v>20000</v>
      </c>
      <c r="O26" s="13">
        <v>20000</v>
      </c>
      <c r="P26" s="16">
        <f t="shared" si="5"/>
        <v>100000</v>
      </c>
      <c r="Q26" s="16">
        <f t="shared" si="4"/>
        <v>2090909.0909090901</v>
      </c>
      <c r="R26" s="15">
        <v>44147</v>
      </c>
    </row>
    <row r="27" spans="1:23">
      <c r="A27" s="31">
        <f t="shared" si="0"/>
        <v>11</v>
      </c>
      <c r="B27" s="31">
        <f t="shared" si="1"/>
        <v>13</v>
      </c>
      <c r="C27" s="31" t="str">
        <f t="shared" si="2"/>
        <v>111311</v>
      </c>
      <c r="D27" s="31">
        <f>IF(R27="","",VLOOKUP(C27,日付数値化!$E$3:$G$368,3,FALSE))</f>
        <v>318</v>
      </c>
      <c r="E27" s="31">
        <f>IF(R27="","",VLOOKUP(D27,日付数値化!$G$3:$H$368,2,FALSE))</f>
        <v>11</v>
      </c>
      <c r="G27" s="14">
        <f t="shared" si="3"/>
        <v>24</v>
      </c>
      <c r="H27" s="14"/>
      <c r="I27" s="14"/>
      <c r="J27" s="14"/>
      <c r="K27" s="13">
        <v>20000</v>
      </c>
      <c r="L27" s="13">
        <v>20000</v>
      </c>
      <c r="M27" s="13">
        <v>20000</v>
      </c>
      <c r="N27" s="13">
        <v>20000</v>
      </c>
      <c r="O27" s="13">
        <v>20000</v>
      </c>
      <c r="P27" s="16">
        <f t="shared" si="5"/>
        <v>100000</v>
      </c>
      <c r="Q27" s="16">
        <f t="shared" si="4"/>
        <v>2181818.1818181812</v>
      </c>
      <c r="R27" s="15">
        <v>44148</v>
      </c>
    </row>
    <row r="28" spans="1:23">
      <c r="A28" s="31">
        <f t="shared" si="0"/>
        <v>11</v>
      </c>
      <c r="B28" s="31">
        <f t="shared" si="1"/>
        <v>14</v>
      </c>
      <c r="C28" s="31" t="str">
        <f t="shared" si="2"/>
        <v>111411</v>
      </c>
      <c r="D28" s="31">
        <f>IF(R28="","",VLOOKUP(C28,日付数値化!$E$3:$G$368,3,FALSE))</f>
        <v>319</v>
      </c>
      <c r="E28" s="31">
        <f>IF(R28="","",VLOOKUP(D28,日付数値化!$G$3:$H$368,2,FALSE))</f>
        <v>11</v>
      </c>
      <c r="G28" s="14">
        <f t="shared" si="3"/>
        <v>25</v>
      </c>
      <c r="H28" s="14"/>
      <c r="I28" s="14"/>
      <c r="J28" s="14"/>
      <c r="K28" s="13">
        <v>20000</v>
      </c>
      <c r="L28" s="13">
        <v>20000</v>
      </c>
      <c r="M28" s="13">
        <v>20000</v>
      </c>
      <c r="N28" s="13">
        <v>20000</v>
      </c>
      <c r="O28" s="13">
        <v>20000</v>
      </c>
      <c r="P28" s="16">
        <f t="shared" si="5"/>
        <v>100000</v>
      </c>
      <c r="Q28" s="16">
        <f t="shared" si="4"/>
        <v>2272727.272727272</v>
      </c>
      <c r="R28" s="15">
        <v>44149</v>
      </c>
      <c r="T28" s="4"/>
      <c r="U28" s="4"/>
      <c r="V28" s="4"/>
      <c r="W28" s="4"/>
    </row>
    <row r="29" spans="1:23">
      <c r="A29" s="31">
        <f t="shared" si="0"/>
        <v>11</v>
      </c>
      <c r="B29" s="31">
        <f t="shared" si="1"/>
        <v>15</v>
      </c>
      <c r="C29" s="31" t="str">
        <f t="shared" si="2"/>
        <v>111511</v>
      </c>
      <c r="D29" s="31">
        <f>IF(R29="","",VLOOKUP(C29,日付数値化!$E$3:$G$368,3,FALSE))</f>
        <v>320</v>
      </c>
      <c r="E29" s="31">
        <f>IF(R29="","",VLOOKUP(D29,日付数値化!$G$3:$H$368,2,FALSE))</f>
        <v>11</v>
      </c>
      <c r="G29" s="14">
        <f t="shared" si="3"/>
        <v>26</v>
      </c>
      <c r="H29" s="14"/>
      <c r="I29" s="14"/>
      <c r="J29" s="14"/>
      <c r="K29" s="13">
        <v>20000</v>
      </c>
      <c r="L29" s="13">
        <v>20000</v>
      </c>
      <c r="M29" s="13">
        <v>20000</v>
      </c>
      <c r="N29" s="13">
        <v>20000</v>
      </c>
      <c r="O29" s="13">
        <v>20000</v>
      </c>
      <c r="P29" s="16">
        <f t="shared" si="5"/>
        <v>100000</v>
      </c>
      <c r="Q29" s="16">
        <f t="shared" si="4"/>
        <v>2363636.3636363628</v>
      </c>
      <c r="R29" s="15">
        <v>44150</v>
      </c>
      <c r="T29" s="4"/>
      <c r="U29" s="4"/>
      <c r="V29" s="4"/>
      <c r="W29" s="4"/>
    </row>
    <row r="30" spans="1:23">
      <c r="A30" s="31">
        <f t="shared" si="0"/>
        <v>11</v>
      </c>
      <c r="B30" s="31">
        <f t="shared" si="1"/>
        <v>16</v>
      </c>
      <c r="C30" s="31" t="str">
        <f t="shared" si="2"/>
        <v>111611</v>
      </c>
      <c r="D30" s="31">
        <f>IF(R30="","",VLOOKUP(C30,日付数値化!$E$3:$G$368,3,FALSE))</f>
        <v>321</v>
      </c>
      <c r="E30" s="31">
        <f>IF(R30="","",VLOOKUP(D30,日付数値化!$G$3:$H$368,2,FALSE))</f>
        <v>11</v>
      </c>
      <c r="G30" s="14">
        <f t="shared" si="3"/>
        <v>27</v>
      </c>
      <c r="H30" s="14"/>
      <c r="I30" s="14"/>
      <c r="J30" s="14"/>
      <c r="K30" s="13">
        <v>20000</v>
      </c>
      <c r="L30" s="13">
        <v>20000</v>
      </c>
      <c r="M30" s="13">
        <v>20000</v>
      </c>
      <c r="N30" s="13">
        <v>20000</v>
      </c>
      <c r="O30" s="13">
        <v>20000</v>
      </c>
      <c r="P30" s="16">
        <f t="shared" si="5"/>
        <v>100000</v>
      </c>
      <c r="Q30" s="16">
        <f t="shared" si="4"/>
        <v>2454545.4545454537</v>
      </c>
      <c r="R30" s="15">
        <v>44151</v>
      </c>
      <c r="T30" s="4"/>
      <c r="U30" s="4"/>
      <c r="V30" s="4"/>
      <c r="W30" s="4"/>
    </row>
    <row r="31" spans="1:23">
      <c r="A31" s="31">
        <f t="shared" si="0"/>
        <v>11</v>
      </c>
      <c r="B31" s="31">
        <f t="shared" si="1"/>
        <v>17</v>
      </c>
      <c r="C31" s="31" t="str">
        <f t="shared" si="2"/>
        <v>111711</v>
      </c>
      <c r="D31" s="31">
        <f>IF(R31="","",VLOOKUP(C31,日付数値化!$E$3:$G$368,3,FALSE))</f>
        <v>322</v>
      </c>
      <c r="E31" s="31">
        <f>IF(R31="","",VLOOKUP(D31,日付数値化!$G$3:$H$368,2,FALSE))</f>
        <v>11</v>
      </c>
      <c r="G31" s="14">
        <f t="shared" si="3"/>
        <v>28</v>
      </c>
      <c r="H31" s="14"/>
      <c r="I31" s="14"/>
      <c r="J31" s="14"/>
      <c r="K31" s="13">
        <v>20000</v>
      </c>
      <c r="L31" s="13">
        <v>20000</v>
      </c>
      <c r="M31" s="13">
        <v>20000</v>
      </c>
      <c r="N31" s="13">
        <v>20000</v>
      </c>
      <c r="O31" s="13">
        <v>20000</v>
      </c>
      <c r="P31" s="16">
        <f t="shared" si="5"/>
        <v>100000</v>
      </c>
      <c r="Q31" s="16">
        <f t="shared" si="4"/>
        <v>2545454.5454545445</v>
      </c>
      <c r="R31" s="15">
        <v>44152</v>
      </c>
      <c r="T31" s="4"/>
      <c r="U31" s="4"/>
      <c r="V31" s="4"/>
      <c r="W31" s="4"/>
    </row>
    <row r="32" spans="1:23">
      <c r="A32" s="31">
        <f t="shared" si="0"/>
        <v>11</v>
      </c>
      <c r="B32" s="31">
        <f t="shared" si="1"/>
        <v>18</v>
      </c>
      <c r="C32" s="31" t="str">
        <f t="shared" si="2"/>
        <v>111811</v>
      </c>
      <c r="D32" s="31">
        <f>IF(R32="","",VLOOKUP(C32,日付数値化!$E$3:$G$368,3,FALSE))</f>
        <v>323</v>
      </c>
      <c r="E32" s="31">
        <f>IF(R32="","",VLOOKUP(D32,日付数値化!$G$3:$H$368,2,FALSE))</f>
        <v>11</v>
      </c>
      <c r="G32" s="14">
        <f t="shared" si="3"/>
        <v>29</v>
      </c>
      <c r="H32" s="14"/>
      <c r="I32" s="14"/>
      <c r="J32" s="14"/>
      <c r="K32" s="13">
        <v>20000</v>
      </c>
      <c r="L32" s="13">
        <v>20000</v>
      </c>
      <c r="M32" s="13">
        <v>20000</v>
      </c>
      <c r="N32" s="13">
        <v>20000</v>
      </c>
      <c r="O32" s="13">
        <v>20000</v>
      </c>
      <c r="P32" s="16">
        <f t="shared" si="5"/>
        <v>100000</v>
      </c>
      <c r="Q32" s="16">
        <f t="shared" si="4"/>
        <v>2636363.6363636353</v>
      </c>
      <c r="R32" s="15">
        <v>44153</v>
      </c>
      <c r="T32" s="4"/>
      <c r="U32" s="4"/>
      <c r="V32" s="4"/>
      <c r="W32" s="4"/>
    </row>
    <row r="33" spans="1:23">
      <c r="A33" s="31">
        <f t="shared" si="0"/>
        <v>1</v>
      </c>
      <c r="B33" s="31">
        <f t="shared" si="1"/>
        <v>0</v>
      </c>
      <c r="C33" s="31" t="str">
        <f t="shared" si="2"/>
        <v/>
      </c>
      <c r="D33" s="31" t="str">
        <f>IF(R33="","",VLOOKUP(C33,日付数値化!$E$3:$G$368,3,FALSE))</f>
        <v/>
      </c>
      <c r="E33" s="31" t="str">
        <f>IF(R33="","",VLOOKUP(D33,日付数値化!$G$3:$H$368,2,FALSE))</f>
        <v/>
      </c>
      <c r="G33" s="14">
        <f t="shared" si="3"/>
        <v>30</v>
      </c>
      <c r="H33" s="14"/>
      <c r="I33" s="14"/>
      <c r="J33" s="14"/>
      <c r="K33" s="16"/>
      <c r="L33" s="16"/>
      <c r="M33" s="16"/>
      <c r="N33" s="16"/>
      <c r="O33" s="16"/>
      <c r="P33" s="16">
        <f t="shared" si="5"/>
        <v>0</v>
      </c>
      <c r="Q33" s="16">
        <f t="shared" si="4"/>
        <v>2636363.6363636353</v>
      </c>
      <c r="R33" s="15"/>
      <c r="T33" s="4"/>
      <c r="U33" s="4"/>
      <c r="V33" s="4"/>
      <c r="W33" s="4"/>
    </row>
    <row r="34" spans="1:23">
      <c r="A34" s="31">
        <f t="shared" si="0"/>
        <v>1</v>
      </c>
      <c r="B34" s="31">
        <f t="shared" si="1"/>
        <v>0</v>
      </c>
      <c r="C34" s="31" t="str">
        <f t="shared" si="2"/>
        <v/>
      </c>
      <c r="D34" s="31" t="str">
        <f>IF(R34="","",VLOOKUP(C34,日付数値化!$E$3:$G$368,3,FALSE))</f>
        <v/>
      </c>
      <c r="E34" s="31" t="str">
        <f>IF(R34="","",VLOOKUP(D34,日付数値化!$G$3:$H$368,2,FALSE))</f>
        <v/>
      </c>
      <c r="G34" s="14">
        <f t="shared" si="3"/>
        <v>31</v>
      </c>
      <c r="H34" s="14"/>
      <c r="I34" s="14"/>
      <c r="J34" s="14"/>
      <c r="K34" s="16"/>
      <c r="L34" s="16"/>
      <c r="M34" s="16"/>
      <c r="N34" s="16"/>
      <c r="O34" s="16"/>
      <c r="P34" s="16">
        <f t="shared" si="5"/>
        <v>0</v>
      </c>
      <c r="Q34" s="16">
        <f t="shared" si="4"/>
        <v>2636363.6363636353</v>
      </c>
      <c r="R34" s="15"/>
      <c r="T34" s="4"/>
      <c r="U34" s="4"/>
      <c r="V34" s="4"/>
      <c r="W34" s="4"/>
    </row>
    <row r="35" spans="1:23">
      <c r="A35" s="31">
        <f t="shared" si="0"/>
        <v>1</v>
      </c>
      <c r="B35" s="31">
        <f t="shared" si="1"/>
        <v>0</v>
      </c>
      <c r="C35" s="31" t="str">
        <f t="shared" si="2"/>
        <v/>
      </c>
      <c r="D35" s="31" t="str">
        <f>IF(R35="","",VLOOKUP(C35,日付数値化!$E$3:$G$368,3,FALSE))</f>
        <v/>
      </c>
      <c r="E35" s="31" t="str">
        <f>IF(R35="","",VLOOKUP(D35,日付数値化!$G$3:$H$368,2,FALSE))</f>
        <v/>
      </c>
      <c r="G35" s="14">
        <f t="shared" si="3"/>
        <v>32</v>
      </c>
      <c r="H35" s="14"/>
      <c r="I35" s="14"/>
      <c r="J35" s="14"/>
      <c r="K35" s="16"/>
      <c r="L35" s="16"/>
      <c r="M35" s="16"/>
      <c r="N35" s="16"/>
      <c r="O35" s="16"/>
      <c r="P35" s="16">
        <f t="shared" si="5"/>
        <v>0</v>
      </c>
      <c r="Q35" s="16">
        <f t="shared" si="4"/>
        <v>2636363.6363636353</v>
      </c>
      <c r="R35" s="15"/>
      <c r="T35" s="4"/>
      <c r="U35" s="4"/>
      <c r="V35" s="4"/>
      <c r="W35" s="4"/>
    </row>
    <row r="36" spans="1:23">
      <c r="A36" s="31">
        <f t="shared" si="0"/>
        <v>1</v>
      </c>
      <c r="B36" s="31">
        <f t="shared" si="1"/>
        <v>0</v>
      </c>
      <c r="C36" s="31" t="str">
        <f t="shared" si="2"/>
        <v/>
      </c>
      <c r="D36" s="31" t="str">
        <f>IF(R36="","",VLOOKUP(C36,日付数値化!$E$3:$G$368,3,FALSE))</f>
        <v/>
      </c>
      <c r="E36" s="31" t="str">
        <f>IF(R36="","",VLOOKUP(D36,日付数値化!$G$3:$H$368,2,FALSE))</f>
        <v/>
      </c>
      <c r="G36" s="14">
        <f t="shared" si="3"/>
        <v>33</v>
      </c>
      <c r="H36" s="14"/>
      <c r="I36" s="14"/>
      <c r="J36" s="14"/>
      <c r="K36" s="16"/>
      <c r="L36" s="16"/>
      <c r="M36" s="16"/>
      <c r="N36" s="16"/>
      <c r="O36" s="16"/>
      <c r="P36" s="16">
        <f t="shared" si="5"/>
        <v>0</v>
      </c>
      <c r="Q36" s="16">
        <f t="shared" si="4"/>
        <v>2636363.6363636353</v>
      </c>
      <c r="R36" s="15"/>
      <c r="T36" s="4"/>
      <c r="U36" s="4"/>
      <c r="V36" s="4"/>
      <c r="W36" s="4"/>
    </row>
    <row r="37" spans="1:23">
      <c r="A37" s="31">
        <f t="shared" si="0"/>
        <v>1</v>
      </c>
      <c r="B37" s="31">
        <f t="shared" si="1"/>
        <v>0</v>
      </c>
      <c r="C37" s="31" t="str">
        <f t="shared" si="2"/>
        <v/>
      </c>
      <c r="D37" s="31" t="str">
        <f>IF(R37="","",VLOOKUP(C37,日付数値化!$E$3:$G$368,3,FALSE))</f>
        <v/>
      </c>
      <c r="E37" s="31" t="str">
        <f>IF(R37="","",VLOOKUP(D37,日付数値化!$G$3:$H$368,2,FALSE))</f>
        <v/>
      </c>
      <c r="G37" s="14">
        <f t="shared" si="3"/>
        <v>34</v>
      </c>
      <c r="H37" s="14"/>
      <c r="I37" s="14"/>
      <c r="J37" s="14"/>
      <c r="K37" s="16"/>
      <c r="L37" s="16"/>
      <c r="M37" s="16"/>
      <c r="N37" s="16"/>
      <c r="O37" s="16"/>
      <c r="P37" s="16">
        <f t="shared" si="5"/>
        <v>0</v>
      </c>
      <c r="Q37" s="16">
        <f t="shared" si="4"/>
        <v>2636363.6363636353</v>
      </c>
      <c r="R37" s="15"/>
      <c r="T37" s="4"/>
      <c r="U37" s="4"/>
      <c r="V37" s="4"/>
      <c r="W37" s="4"/>
    </row>
    <row r="38" spans="1:23">
      <c r="A38" s="31">
        <f t="shared" si="0"/>
        <v>1</v>
      </c>
      <c r="B38" s="31">
        <f t="shared" si="1"/>
        <v>0</v>
      </c>
      <c r="C38" s="31" t="str">
        <f t="shared" si="2"/>
        <v/>
      </c>
      <c r="D38" s="31" t="str">
        <f>IF(R38="","",VLOOKUP(C38,日付数値化!$E$3:$G$368,3,FALSE))</f>
        <v/>
      </c>
      <c r="E38" s="31" t="str">
        <f>IF(R38="","",VLOOKUP(D38,日付数値化!$G$3:$H$368,2,FALSE))</f>
        <v/>
      </c>
      <c r="G38" s="14">
        <f t="shared" si="3"/>
        <v>35</v>
      </c>
      <c r="H38" s="14"/>
      <c r="I38" s="14"/>
      <c r="J38" s="14"/>
      <c r="K38" s="16"/>
      <c r="L38" s="16"/>
      <c r="M38" s="16"/>
      <c r="N38" s="16"/>
      <c r="O38" s="16"/>
      <c r="P38" s="16">
        <f t="shared" si="5"/>
        <v>0</v>
      </c>
      <c r="Q38" s="16">
        <f t="shared" si="4"/>
        <v>2636363.6363636353</v>
      </c>
      <c r="R38" s="15"/>
      <c r="T38" s="4"/>
      <c r="U38" s="4"/>
      <c r="V38" s="4"/>
      <c r="W38" s="4"/>
    </row>
    <row r="39" spans="1:23">
      <c r="A39" s="31">
        <f t="shared" si="0"/>
        <v>1</v>
      </c>
      <c r="B39" s="31">
        <f t="shared" si="1"/>
        <v>0</v>
      </c>
      <c r="C39" s="31" t="str">
        <f t="shared" si="2"/>
        <v/>
      </c>
      <c r="D39" s="31" t="str">
        <f>IF(R39="","",VLOOKUP(C39,日付数値化!$E$3:$G$368,3,FALSE))</f>
        <v/>
      </c>
      <c r="E39" s="31" t="str">
        <f>IF(R39="","",VLOOKUP(D39,日付数値化!$G$3:$H$368,2,FALSE))</f>
        <v/>
      </c>
      <c r="G39" s="14">
        <f t="shared" si="3"/>
        <v>36</v>
      </c>
      <c r="H39" s="14"/>
      <c r="I39" s="14"/>
      <c r="J39" s="14"/>
      <c r="K39" s="16"/>
      <c r="L39" s="16"/>
      <c r="M39" s="16"/>
      <c r="N39" s="16"/>
      <c r="O39" s="16"/>
      <c r="P39" s="16">
        <f t="shared" si="5"/>
        <v>0</v>
      </c>
      <c r="Q39" s="16">
        <f t="shared" si="4"/>
        <v>2636363.6363636353</v>
      </c>
      <c r="R39" s="15"/>
      <c r="T39" s="4"/>
      <c r="U39" s="4"/>
      <c r="V39" s="4"/>
      <c r="W39" s="4"/>
    </row>
    <row r="40" spans="1:23">
      <c r="A40" s="31">
        <f t="shared" si="0"/>
        <v>1</v>
      </c>
      <c r="B40" s="31">
        <f t="shared" si="1"/>
        <v>0</v>
      </c>
      <c r="C40" s="31" t="str">
        <f t="shared" si="2"/>
        <v/>
      </c>
      <c r="D40" s="31" t="str">
        <f>IF(R40="","",VLOOKUP(C40,日付数値化!$E$3:$G$368,3,FALSE))</f>
        <v/>
      </c>
      <c r="E40" s="31" t="str">
        <f>IF(R40="","",VLOOKUP(D40,日付数値化!$G$3:$H$368,2,FALSE))</f>
        <v/>
      </c>
      <c r="G40" s="14">
        <f t="shared" si="3"/>
        <v>37</v>
      </c>
      <c r="H40" s="14"/>
      <c r="I40" s="14"/>
      <c r="J40" s="14"/>
      <c r="K40" s="16"/>
      <c r="L40" s="16"/>
      <c r="M40" s="16"/>
      <c r="N40" s="16"/>
      <c r="O40" s="16"/>
      <c r="P40" s="16">
        <f t="shared" si="5"/>
        <v>0</v>
      </c>
      <c r="Q40" s="16">
        <f t="shared" si="4"/>
        <v>2636363.6363636353</v>
      </c>
      <c r="R40" s="15"/>
      <c r="T40" s="4"/>
      <c r="U40" s="4"/>
      <c r="V40" s="4"/>
      <c r="W40" s="4"/>
    </row>
    <row r="41" spans="1:23">
      <c r="A41" s="31">
        <f t="shared" si="0"/>
        <v>1</v>
      </c>
      <c r="B41" s="31">
        <f t="shared" si="1"/>
        <v>0</v>
      </c>
      <c r="C41" s="31" t="str">
        <f t="shared" si="2"/>
        <v/>
      </c>
      <c r="D41" s="31" t="str">
        <f>IF(R41="","",VLOOKUP(C41,日付数値化!$E$3:$G$368,3,FALSE))</f>
        <v/>
      </c>
      <c r="E41" s="31" t="str">
        <f>IF(R41="","",VLOOKUP(D41,日付数値化!$G$3:$H$368,2,FALSE))</f>
        <v/>
      </c>
      <c r="G41" s="14">
        <f t="shared" si="3"/>
        <v>38</v>
      </c>
      <c r="H41" s="14"/>
      <c r="I41" s="14"/>
      <c r="J41" s="14"/>
      <c r="K41" s="16"/>
      <c r="L41" s="16"/>
      <c r="M41" s="16"/>
      <c r="N41" s="16"/>
      <c r="O41" s="16"/>
      <c r="P41" s="16">
        <f t="shared" si="5"/>
        <v>0</v>
      </c>
      <c r="Q41" s="16">
        <f t="shared" si="4"/>
        <v>2636363.6363636353</v>
      </c>
      <c r="R41" s="15"/>
      <c r="T41" s="4"/>
      <c r="U41" s="4"/>
      <c r="V41" s="4"/>
      <c r="W41" s="4"/>
    </row>
    <row r="42" spans="1:23">
      <c r="A42" s="31">
        <f t="shared" si="0"/>
        <v>1</v>
      </c>
      <c r="B42" s="31">
        <f t="shared" si="1"/>
        <v>0</v>
      </c>
      <c r="C42" s="31" t="str">
        <f t="shared" si="2"/>
        <v/>
      </c>
      <c r="D42" s="31" t="str">
        <f>IF(R42="","",VLOOKUP(C42,日付数値化!$E$3:$G$368,3,FALSE))</f>
        <v/>
      </c>
      <c r="E42" s="31" t="str">
        <f>IF(R42="","",VLOOKUP(D42,日付数値化!$G$3:$H$368,2,FALSE))</f>
        <v/>
      </c>
      <c r="G42" s="14">
        <f t="shared" si="3"/>
        <v>39</v>
      </c>
      <c r="H42" s="14"/>
      <c r="I42" s="14"/>
      <c r="J42" s="14"/>
      <c r="K42" s="16"/>
      <c r="L42" s="16"/>
      <c r="M42" s="16"/>
      <c r="N42" s="16"/>
      <c r="O42" s="16"/>
      <c r="P42" s="16">
        <f t="shared" si="5"/>
        <v>0</v>
      </c>
      <c r="Q42" s="16">
        <f t="shared" si="4"/>
        <v>2636363.6363636353</v>
      </c>
      <c r="R42" s="15"/>
      <c r="T42" s="4"/>
      <c r="U42" s="4"/>
      <c r="V42" s="4"/>
      <c r="W42" s="4"/>
    </row>
    <row r="43" spans="1:23" ht="15.6" customHeight="1" thickBot="1">
      <c r="A43" s="31">
        <f t="shared" si="0"/>
        <v>1</v>
      </c>
      <c r="B43" s="31">
        <f t="shared" si="1"/>
        <v>0</v>
      </c>
      <c r="C43" s="31" t="str">
        <f t="shared" si="2"/>
        <v/>
      </c>
      <c r="D43" s="31" t="str">
        <f>IF(R43="","",VLOOKUP(C43,日付数値化!$E$3:$G$368,3,FALSE))</f>
        <v/>
      </c>
      <c r="E43" s="31" t="str">
        <f>IF(R43="","",VLOOKUP(D43,日付数値化!$G$3:$H$368,2,FALSE))</f>
        <v/>
      </c>
      <c r="G43" s="14">
        <f t="shared" si="3"/>
        <v>40</v>
      </c>
      <c r="H43" s="18"/>
      <c r="I43" s="18"/>
      <c r="J43" s="18"/>
      <c r="K43" s="19"/>
      <c r="L43" s="19"/>
      <c r="M43" s="19"/>
      <c r="N43" s="19"/>
      <c r="O43" s="19"/>
      <c r="P43" s="19">
        <f t="shared" si="5"/>
        <v>0</v>
      </c>
      <c r="Q43" s="19">
        <f t="shared" si="4"/>
        <v>2636363.6363636353</v>
      </c>
      <c r="R43" s="23"/>
      <c r="T43" s="5"/>
      <c r="U43" s="5"/>
      <c r="V43" s="5"/>
      <c r="W43" s="5"/>
    </row>
    <row r="44" spans="1:23" ht="15.6" customHeight="1" thickBot="1">
      <c r="A44" s="27"/>
      <c r="B44" s="27"/>
      <c r="C44" s="27"/>
      <c r="D44" s="27"/>
      <c r="E44" s="27"/>
      <c r="G44" s="17"/>
      <c r="H44" s="20" t="s">
        <v>9</v>
      </c>
      <c r="I44" s="21"/>
      <c r="J44" s="21"/>
      <c r="K44" s="22">
        <f t="shared" ref="K44:P44" si="6">SUM(K4:K43)</f>
        <v>580000</v>
      </c>
      <c r="L44" s="22">
        <f t="shared" si="6"/>
        <v>580000</v>
      </c>
      <c r="M44" s="22">
        <f t="shared" si="6"/>
        <v>580000</v>
      </c>
      <c r="N44" s="22">
        <f t="shared" si="6"/>
        <v>580000</v>
      </c>
      <c r="O44" s="22">
        <f t="shared" si="6"/>
        <v>580000</v>
      </c>
      <c r="P44" s="22">
        <f t="shared" si="6"/>
        <v>2900000</v>
      </c>
      <c r="Q44" s="22">
        <f>SUM(Q4:Q43)</f>
        <v>68545454.545454502</v>
      </c>
      <c r="R44" s="25"/>
      <c r="T44" s="5"/>
      <c r="U44" s="5"/>
      <c r="V44" s="5"/>
      <c r="W44" s="5"/>
    </row>
    <row r="47" spans="1:23">
      <c r="A47" s="6"/>
      <c r="B47" s="6"/>
      <c r="C47" s="6"/>
      <c r="D47" s="6"/>
      <c r="E47" s="6"/>
      <c r="O47" s="6"/>
      <c r="P47" s="6"/>
      <c r="Q47" s="6"/>
      <c r="R47" s="6"/>
      <c r="S47" s="6"/>
      <c r="T47" s="6"/>
      <c r="U47" s="6"/>
      <c r="V47" s="6"/>
    </row>
    <row r="48" spans="1:23">
      <c r="A48" s="6"/>
      <c r="B48" s="6"/>
      <c r="C48" s="6"/>
      <c r="D48" s="6"/>
      <c r="E48" s="6"/>
      <c r="O48" s="6"/>
      <c r="P48" s="6"/>
      <c r="Q48" s="6"/>
      <c r="R48" s="6"/>
      <c r="S48" s="6"/>
      <c r="T48" s="6"/>
      <c r="U48" s="6"/>
      <c r="V48" s="6"/>
    </row>
    <row r="49" spans="1:22">
      <c r="A49" s="6"/>
      <c r="B49" s="6"/>
      <c r="C49" s="6"/>
      <c r="D49" s="6"/>
      <c r="E49" s="6"/>
      <c r="O49" s="6"/>
      <c r="P49" s="6"/>
      <c r="Q49" s="6"/>
      <c r="R49" s="6"/>
      <c r="S49" s="6"/>
      <c r="T49" s="6"/>
      <c r="U49" s="6"/>
      <c r="V49" s="6"/>
    </row>
    <row r="50" spans="1:22">
      <c r="A50" s="6"/>
      <c r="B50" s="6"/>
      <c r="C50" s="6"/>
      <c r="D50" s="6"/>
      <c r="E50" s="6"/>
      <c r="O50" s="6"/>
      <c r="P50" s="6"/>
      <c r="Q50" s="6"/>
      <c r="R50" s="6"/>
      <c r="S50" s="6"/>
      <c r="T50" s="6"/>
      <c r="U50" s="6"/>
      <c r="V50" s="6"/>
    </row>
    <row r="51" spans="1:22">
      <c r="A51" s="24"/>
      <c r="B51" s="24"/>
      <c r="C51" s="24"/>
      <c r="D51" s="24"/>
      <c r="E51" s="24"/>
      <c r="O51" s="24"/>
      <c r="P51" s="24"/>
      <c r="Q51" s="24"/>
      <c r="R51" s="24"/>
      <c r="S51" s="24"/>
      <c r="T51" s="24"/>
      <c r="U51" s="24"/>
      <c r="V51" s="24"/>
    </row>
    <row r="52" spans="1:22">
      <c r="A52" s="24"/>
      <c r="B52" s="24"/>
      <c r="C52" s="24"/>
      <c r="D52" s="24"/>
      <c r="E52" s="24"/>
      <c r="O52" s="24"/>
      <c r="P52" s="24"/>
      <c r="Q52" s="24"/>
      <c r="R52" s="24"/>
      <c r="S52" s="24"/>
      <c r="T52" s="24"/>
      <c r="U52" s="24"/>
      <c r="V52" s="24"/>
    </row>
  </sheetData>
  <mergeCells count="1">
    <mergeCell ref="T4:T7"/>
  </mergeCells>
  <phoneticPr fontId="1"/>
  <pageMargins left="0.7" right="0.7" top="0.75" bottom="0.75" header="0.3" footer="0.3"/>
  <pageSetup paperSize="8" orientation="landscape" horizontalDpi="360" verticalDpi="36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1881E-3C20-4131-80E1-788FD0D3FBB5}">
  <dimension ref="A1:W52"/>
  <sheetViews>
    <sheetView showGridLines="0" topLeftCell="F1" zoomScaleNormal="100" workbookViewId="0">
      <selection activeCell="L34" sqref="L34"/>
    </sheetView>
  </sheetViews>
  <sheetFormatPr defaultColWidth="8.625" defaultRowHeight="15.75"/>
  <cols>
    <col min="1" max="5" width="12.125" style="2" hidden="1" customWidth="1"/>
    <col min="6" max="6" width="0.75" style="2" customWidth="1"/>
    <col min="7" max="7" width="3.625" style="2" customWidth="1"/>
    <col min="8" max="8" width="12.125" style="2" customWidth="1"/>
    <col min="9" max="9" width="32.125" style="2" customWidth="1"/>
    <col min="10" max="10" width="6.375" style="2" customWidth="1"/>
    <col min="11" max="17" width="12.5" style="2" customWidth="1"/>
    <col min="18" max="18" width="12.125" style="2" customWidth="1"/>
    <col min="19" max="19" width="1.5" style="2" customWidth="1"/>
    <col min="20" max="20" width="27.625" style="2" customWidth="1"/>
    <col min="21" max="16384" width="8.625" style="2"/>
  </cols>
  <sheetData>
    <row r="1" spans="1:23" ht="6.6" customHeight="1"/>
    <row r="2" spans="1:23">
      <c r="A2" s="2" t="s">
        <v>39</v>
      </c>
      <c r="G2" s="2" t="s">
        <v>58</v>
      </c>
    </row>
    <row r="3" spans="1:23">
      <c r="A3" s="26" t="s">
        <v>40</v>
      </c>
      <c r="B3" s="26" t="s">
        <v>41</v>
      </c>
      <c r="C3" s="26" t="s">
        <v>42</v>
      </c>
      <c r="D3" s="26" t="s">
        <v>43</v>
      </c>
      <c r="E3" s="26" t="s">
        <v>45</v>
      </c>
      <c r="G3" s="9" t="s">
        <v>12</v>
      </c>
      <c r="H3" s="7" t="s">
        <v>0</v>
      </c>
      <c r="I3" s="7" t="s">
        <v>1</v>
      </c>
      <c r="J3" s="7" t="s">
        <v>2</v>
      </c>
      <c r="K3" s="7" t="s">
        <v>3</v>
      </c>
      <c r="L3" s="7" t="s">
        <v>4</v>
      </c>
      <c r="M3" s="7" t="s">
        <v>5</v>
      </c>
      <c r="N3" s="7" t="s">
        <v>6</v>
      </c>
      <c r="O3" s="7" t="s">
        <v>15</v>
      </c>
      <c r="P3" s="7" t="s">
        <v>7</v>
      </c>
      <c r="Q3" s="7" t="s">
        <v>8</v>
      </c>
      <c r="R3" s="7" t="s">
        <v>16</v>
      </c>
      <c r="T3" s="10" t="s">
        <v>14</v>
      </c>
    </row>
    <row r="4" spans="1:23">
      <c r="A4" s="31">
        <f t="shared" ref="A4:A43" si="0">MONTH(R4)</f>
        <v>11</v>
      </c>
      <c r="B4" s="31">
        <f t="shared" ref="B4:B43" si="1">DAY(R4)</f>
        <v>21</v>
      </c>
      <c r="C4" s="31" t="str">
        <f t="shared" ref="C4:C43" si="2">IF(R4="","",CONCATENATE(A4,B4,A4))</f>
        <v>112111</v>
      </c>
      <c r="D4" s="31">
        <f>IF(R4="","",VLOOKUP(C4,日付数値化!$E$3:$G$368,3,FALSE))</f>
        <v>326</v>
      </c>
      <c r="E4" s="31">
        <f>IF(R4="","",VLOOKUP(D4,日付数値化!$G$3:$H$368,2,FALSE))</f>
        <v>12</v>
      </c>
      <c r="G4" s="11">
        <f>ROW()-3</f>
        <v>1</v>
      </c>
      <c r="H4" s="15"/>
      <c r="I4" s="11"/>
      <c r="J4" s="11"/>
      <c r="K4" s="13">
        <v>20000</v>
      </c>
      <c r="L4" s="13">
        <v>20000</v>
      </c>
      <c r="M4" s="13">
        <v>20000</v>
      </c>
      <c r="N4" s="13">
        <v>20000</v>
      </c>
      <c r="O4" s="13">
        <v>20000</v>
      </c>
      <c r="P4" s="13">
        <f>SUM(K4:O4)</f>
        <v>100000</v>
      </c>
      <c r="Q4" s="13">
        <f>IF(P4="","",SUM(P4)/1.1)</f>
        <v>90909.090909090897</v>
      </c>
      <c r="R4" s="15">
        <v>44156</v>
      </c>
      <c r="T4" s="36">
        <f>SUMMARY!N6</f>
        <v>39545454.545454539</v>
      </c>
      <c r="V4" s="2">
        <f>MONTH(R4)</f>
        <v>11</v>
      </c>
      <c r="W4" s="2">
        <f>DAY(R4)</f>
        <v>21</v>
      </c>
    </row>
    <row r="5" spans="1:23">
      <c r="A5" s="31">
        <f t="shared" si="0"/>
        <v>11</v>
      </c>
      <c r="B5" s="31">
        <f t="shared" si="1"/>
        <v>22</v>
      </c>
      <c r="C5" s="31" t="str">
        <f t="shared" si="2"/>
        <v>112211</v>
      </c>
      <c r="D5" s="31">
        <f>IF(R5="","",VLOOKUP(C5,日付数値化!$E$3:$G$368,3,FALSE))</f>
        <v>327</v>
      </c>
      <c r="E5" s="31">
        <f>IF(R5="","",VLOOKUP(D5,日付数値化!$G$3:$H$368,2,FALSE))</f>
        <v>12</v>
      </c>
      <c r="G5" s="14">
        <f t="shared" ref="G5:G43" si="3">ROW()-3</f>
        <v>2</v>
      </c>
      <c r="H5" s="15"/>
      <c r="I5" s="14"/>
      <c r="J5" s="14"/>
      <c r="K5" s="13">
        <v>20000</v>
      </c>
      <c r="L5" s="13">
        <v>20000</v>
      </c>
      <c r="M5" s="13">
        <v>20000</v>
      </c>
      <c r="N5" s="13">
        <v>20000</v>
      </c>
      <c r="O5" s="13">
        <v>20000</v>
      </c>
      <c r="P5" s="16">
        <f>SUM(K5:O5)</f>
        <v>100000</v>
      </c>
      <c r="Q5" s="16">
        <f t="shared" ref="Q5:Q43" si="4">IF(P5="","",SUM(Q4,P5/1.1))</f>
        <v>181818.18181818179</v>
      </c>
      <c r="R5" s="15">
        <v>44157</v>
      </c>
      <c r="T5" s="36"/>
    </row>
    <row r="6" spans="1:23">
      <c r="A6" s="31">
        <f t="shared" si="0"/>
        <v>11</v>
      </c>
      <c r="B6" s="31">
        <f t="shared" si="1"/>
        <v>23</v>
      </c>
      <c r="C6" s="31" t="str">
        <f t="shared" si="2"/>
        <v>112311</v>
      </c>
      <c r="D6" s="31">
        <f>IF(R6="","",VLOOKUP(C6,日付数値化!$E$3:$G$368,3,FALSE))</f>
        <v>328</v>
      </c>
      <c r="E6" s="31">
        <f>IF(R6="","",VLOOKUP(D6,日付数値化!$G$3:$H$368,2,FALSE))</f>
        <v>12</v>
      </c>
      <c r="G6" s="14">
        <f t="shared" si="3"/>
        <v>3</v>
      </c>
      <c r="H6" s="15"/>
      <c r="I6" s="14"/>
      <c r="J6" s="14"/>
      <c r="K6" s="13">
        <v>20000</v>
      </c>
      <c r="L6" s="13">
        <v>20000</v>
      </c>
      <c r="M6" s="13">
        <v>20000</v>
      </c>
      <c r="N6" s="13">
        <v>20000</v>
      </c>
      <c r="O6" s="13">
        <v>20000</v>
      </c>
      <c r="P6" s="16">
        <f>SUM(K6:O6)</f>
        <v>100000</v>
      </c>
      <c r="Q6" s="16">
        <f t="shared" si="4"/>
        <v>272727.27272727271</v>
      </c>
      <c r="R6" s="15">
        <v>44158</v>
      </c>
      <c r="T6" s="36"/>
    </row>
    <row r="7" spans="1:23">
      <c r="A7" s="31">
        <f t="shared" si="0"/>
        <v>11</v>
      </c>
      <c r="B7" s="31">
        <f t="shared" si="1"/>
        <v>24</v>
      </c>
      <c r="C7" s="31" t="str">
        <f t="shared" si="2"/>
        <v>112411</v>
      </c>
      <c r="D7" s="31">
        <f>IF(R7="","",VLOOKUP(C7,日付数値化!$E$3:$G$368,3,FALSE))</f>
        <v>329</v>
      </c>
      <c r="E7" s="31">
        <f>IF(R7="","",VLOOKUP(D7,日付数値化!$G$3:$H$368,2,FALSE))</f>
        <v>12</v>
      </c>
      <c r="G7" s="14">
        <f t="shared" si="3"/>
        <v>4</v>
      </c>
      <c r="H7" s="14"/>
      <c r="I7" s="14"/>
      <c r="J7" s="14"/>
      <c r="K7" s="13">
        <v>20000</v>
      </c>
      <c r="L7" s="13">
        <v>20000</v>
      </c>
      <c r="M7" s="13">
        <v>20000</v>
      </c>
      <c r="N7" s="13">
        <v>20000</v>
      </c>
      <c r="O7" s="13">
        <v>20000</v>
      </c>
      <c r="P7" s="16">
        <f t="shared" ref="P7:P43" si="5">SUM(K7:O7)</f>
        <v>100000</v>
      </c>
      <c r="Q7" s="16">
        <f t="shared" si="4"/>
        <v>363636.36363636359</v>
      </c>
      <c r="R7" s="15">
        <v>44159</v>
      </c>
      <c r="T7" s="36"/>
    </row>
    <row r="8" spans="1:23">
      <c r="A8" s="31">
        <f t="shared" si="0"/>
        <v>11</v>
      </c>
      <c r="B8" s="31">
        <f t="shared" si="1"/>
        <v>25</v>
      </c>
      <c r="C8" s="31" t="str">
        <f t="shared" si="2"/>
        <v>112511</v>
      </c>
      <c r="D8" s="31">
        <f>IF(R8="","",VLOOKUP(C8,日付数値化!$E$3:$G$368,3,FALSE))</f>
        <v>330</v>
      </c>
      <c r="E8" s="31">
        <f>IF(R8="","",VLOOKUP(D8,日付数値化!$G$3:$H$368,2,FALSE))</f>
        <v>12</v>
      </c>
      <c r="G8" s="14">
        <f t="shared" si="3"/>
        <v>5</v>
      </c>
      <c r="H8" s="14"/>
      <c r="I8" s="14"/>
      <c r="J8" s="14"/>
      <c r="K8" s="13">
        <v>20000</v>
      </c>
      <c r="L8" s="13">
        <v>20000</v>
      </c>
      <c r="M8" s="13">
        <v>20000</v>
      </c>
      <c r="N8" s="13">
        <v>20000</v>
      </c>
      <c r="O8" s="13">
        <v>20000</v>
      </c>
      <c r="P8" s="16">
        <f t="shared" si="5"/>
        <v>100000</v>
      </c>
      <c r="Q8" s="16">
        <f t="shared" si="4"/>
        <v>454545.45454545447</v>
      </c>
      <c r="R8" s="15">
        <v>44160</v>
      </c>
    </row>
    <row r="9" spans="1:23">
      <c r="A9" s="31">
        <f t="shared" si="0"/>
        <v>11</v>
      </c>
      <c r="B9" s="31">
        <f t="shared" si="1"/>
        <v>26</v>
      </c>
      <c r="C9" s="31" t="str">
        <f t="shared" si="2"/>
        <v>112611</v>
      </c>
      <c r="D9" s="31">
        <f>IF(R9="","",VLOOKUP(C9,日付数値化!$E$3:$G$368,3,FALSE))</f>
        <v>331</v>
      </c>
      <c r="E9" s="31">
        <f>IF(R9="","",VLOOKUP(D9,日付数値化!$G$3:$H$368,2,FALSE))</f>
        <v>12</v>
      </c>
      <c r="G9" s="14">
        <f t="shared" si="3"/>
        <v>6</v>
      </c>
      <c r="H9" s="14"/>
      <c r="I9" s="14"/>
      <c r="J9" s="14"/>
      <c r="K9" s="13">
        <v>20000</v>
      </c>
      <c r="L9" s="13">
        <v>20000</v>
      </c>
      <c r="M9" s="13">
        <v>20000</v>
      </c>
      <c r="N9" s="13">
        <v>20000</v>
      </c>
      <c r="O9" s="13">
        <v>20000</v>
      </c>
      <c r="P9" s="16">
        <f t="shared" si="5"/>
        <v>100000</v>
      </c>
      <c r="Q9" s="16">
        <f t="shared" si="4"/>
        <v>545454.54545454541</v>
      </c>
      <c r="R9" s="15">
        <v>44161</v>
      </c>
    </row>
    <row r="10" spans="1:23">
      <c r="A10" s="31">
        <f t="shared" si="0"/>
        <v>11</v>
      </c>
      <c r="B10" s="31">
        <f t="shared" si="1"/>
        <v>27</v>
      </c>
      <c r="C10" s="31" t="str">
        <f t="shared" si="2"/>
        <v>112711</v>
      </c>
      <c r="D10" s="31">
        <f>IF(R10="","",VLOOKUP(C10,日付数値化!$E$3:$G$368,3,FALSE))</f>
        <v>332</v>
      </c>
      <c r="E10" s="31">
        <f>IF(R10="","",VLOOKUP(D10,日付数値化!$G$3:$H$368,2,FALSE))</f>
        <v>12</v>
      </c>
      <c r="G10" s="14">
        <f t="shared" si="3"/>
        <v>7</v>
      </c>
      <c r="H10" s="14"/>
      <c r="I10" s="14"/>
      <c r="J10" s="14"/>
      <c r="K10" s="13">
        <v>20000</v>
      </c>
      <c r="L10" s="13">
        <v>20000</v>
      </c>
      <c r="M10" s="13">
        <v>20000</v>
      </c>
      <c r="N10" s="13">
        <v>20000</v>
      </c>
      <c r="O10" s="13">
        <v>20000</v>
      </c>
      <c r="P10" s="16">
        <f t="shared" si="5"/>
        <v>100000</v>
      </c>
      <c r="Q10" s="16">
        <f t="shared" si="4"/>
        <v>636363.63636363635</v>
      </c>
      <c r="R10" s="15">
        <v>44162</v>
      </c>
    </row>
    <row r="11" spans="1:23">
      <c r="A11" s="31">
        <f t="shared" si="0"/>
        <v>11</v>
      </c>
      <c r="B11" s="31">
        <f t="shared" si="1"/>
        <v>28</v>
      </c>
      <c r="C11" s="31" t="str">
        <f t="shared" si="2"/>
        <v>112811</v>
      </c>
      <c r="D11" s="31">
        <f>IF(R11="","",VLOOKUP(C11,日付数値化!$E$3:$G$368,3,FALSE))</f>
        <v>333</v>
      </c>
      <c r="E11" s="31">
        <f>IF(R11="","",VLOOKUP(D11,日付数値化!$G$3:$H$368,2,FALSE))</f>
        <v>12</v>
      </c>
      <c r="G11" s="14">
        <f t="shared" si="3"/>
        <v>8</v>
      </c>
      <c r="H11" s="14"/>
      <c r="I11" s="14"/>
      <c r="J11" s="14"/>
      <c r="K11" s="13">
        <v>20000</v>
      </c>
      <c r="L11" s="13">
        <v>20000</v>
      </c>
      <c r="M11" s="13">
        <v>20000</v>
      </c>
      <c r="N11" s="13">
        <v>20000</v>
      </c>
      <c r="O11" s="13">
        <v>20000</v>
      </c>
      <c r="P11" s="16">
        <f t="shared" si="5"/>
        <v>100000</v>
      </c>
      <c r="Q11" s="16">
        <f t="shared" si="4"/>
        <v>727272.72727272729</v>
      </c>
      <c r="R11" s="15">
        <v>44163</v>
      </c>
    </row>
    <row r="12" spans="1:23">
      <c r="A12" s="31">
        <f t="shared" si="0"/>
        <v>11</v>
      </c>
      <c r="B12" s="31">
        <f t="shared" si="1"/>
        <v>29</v>
      </c>
      <c r="C12" s="31" t="str">
        <f t="shared" si="2"/>
        <v>112911</v>
      </c>
      <c r="D12" s="31">
        <f>IF(R12="","",VLOOKUP(C12,日付数値化!$E$3:$G$368,3,FALSE))</f>
        <v>334</v>
      </c>
      <c r="E12" s="31">
        <f>IF(R12="","",VLOOKUP(D12,日付数値化!$G$3:$H$368,2,FALSE))</f>
        <v>12</v>
      </c>
      <c r="G12" s="14">
        <f t="shared" si="3"/>
        <v>9</v>
      </c>
      <c r="H12" s="14"/>
      <c r="I12" s="14"/>
      <c r="J12" s="14"/>
      <c r="K12" s="13">
        <v>20000</v>
      </c>
      <c r="L12" s="13">
        <v>20000</v>
      </c>
      <c r="M12" s="13">
        <v>20000</v>
      </c>
      <c r="N12" s="13">
        <v>20000</v>
      </c>
      <c r="O12" s="13">
        <v>20000</v>
      </c>
      <c r="P12" s="16">
        <f t="shared" si="5"/>
        <v>100000</v>
      </c>
      <c r="Q12" s="16">
        <f t="shared" si="4"/>
        <v>818181.81818181823</v>
      </c>
      <c r="R12" s="15">
        <v>44164</v>
      </c>
    </row>
    <row r="13" spans="1:23">
      <c r="A13" s="31">
        <f t="shared" si="0"/>
        <v>11</v>
      </c>
      <c r="B13" s="31">
        <f t="shared" si="1"/>
        <v>30</v>
      </c>
      <c r="C13" s="31" t="str">
        <f t="shared" si="2"/>
        <v>113011</v>
      </c>
      <c r="D13" s="31">
        <f>IF(R13="","",VLOOKUP(C13,日付数値化!$E$3:$G$368,3,FALSE))</f>
        <v>335</v>
      </c>
      <c r="E13" s="31">
        <f>IF(R13="","",VLOOKUP(D13,日付数値化!$G$3:$H$368,2,FALSE))</f>
        <v>12</v>
      </c>
      <c r="G13" s="14">
        <f t="shared" si="3"/>
        <v>10</v>
      </c>
      <c r="H13" s="14"/>
      <c r="I13" s="14"/>
      <c r="J13" s="14"/>
      <c r="K13" s="13">
        <v>20000</v>
      </c>
      <c r="L13" s="13">
        <v>20000</v>
      </c>
      <c r="M13" s="13">
        <v>20000</v>
      </c>
      <c r="N13" s="13">
        <v>20000</v>
      </c>
      <c r="O13" s="13">
        <v>20000</v>
      </c>
      <c r="P13" s="16">
        <f t="shared" si="5"/>
        <v>100000</v>
      </c>
      <c r="Q13" s="16">
        <f t="shared" si="4"/>
        <v>909090.90909090918</v>
      </c>
      <c r="R13" s="15">
        <v>44165</v>
      </c>
    </row>
    <row r="14" spans="1:23">
      <c r="A14" s="31">
        <f t="shared" si="0"/>
        <v>12</v>
      </c>
      <c r="B14" s="31">
        <f t="shared" si="1"/>
        <v>1</v>
      </c>
      <c r="C14" s="31" t="str">
        <f t="shared" si="2"/>
        <v>12112</v>
      </c>
      <c r="D14" s="31">
        <f>IF(R14="","",VLOOKUP(C14,日付数値化!$E$3:$G$368,3,FALSE))</f>
        <v>336</v>
      </c>
      <c r="E14" s="31">
        <f>IF(R14="","",VLOOKUP(D14,日付数値化!$G$3:$H$368,2,FALSE))</f>
        <v>12</v>
      </c>
      <c r="G14" s="14">
        <f t="shared" si="3"/>
        <v>11</v>
      </c>
      <c r="H14" s="14"/>
      <c r="I14" s="14"/>
      <c r="J14" s="14"/>
      <c r="K14" s="13">
        <v>20000</v>
      </c>
      <c r="L14" s="13">
        <v>20000</v>
      </c>
      <c r="M14" s="13">
        <v>20000</v>
      </c>
      <c r="N14" s="13">
        <v>20000</v>
      </c>
      <c r="O14" s="13">
        <v>20000</v>
      </c>
      <c r="P14" s="16">
        <f t="shared" si="5"/>
        <v>100000</v>
      </c>
      <c r="Q14" s="16">
        <f t="shared" si="4"/>
        <v>1000000.0000000001</v>
      </c>
      <c r="R14" s="15">
        <v>44166</v>
      </c>
    </row>
    <row r="15" spans="1:23">
      <c r="A15" s="31">
        <f t="shared" si="0"/>
        <v>12</v>
      </c>
      <c r="B15" s="31">
        <f t="shared" si="1"/>
        <v>2</v>
      </c>
      <c r="C15" s="31" t="str">
        <f t="shared" si="2"/>
        <v>12212</v>
      </c>
      <c r="D15" s="31">
        <f>IF(R15="","",VLOOKUP(C15,日付数値化!$E$3:$G$368,3,FALSE))</f>
        <v>337</v>
      </c>
      <c r="E15" s="31">
        <f>IF(R15="","",VLOOKUP(D15,日付数値化!$G$3:$H$368,2,FALSE))</f>
        <v>12</v>
      </c>
      <c r="G15" s="14">
        <f t="shared" si="3"/>
        <v>12</v>
      </c>
      <c r="H15" s="14"/>
      <c r="I15" s="14"/>
      <c r="J15" s="14"/>
      <c r="K15" s="13">
        <v>20000</v>
      </c>
      <c r="L15" s="13">
        <v>20000</v>
      </c>
      <c r="M15" s="13">
        <v>20000</v>
      </c>
      <c r="N15" s="13">
        <v>20000</v>
      </c>
      <c r="O15" s="13">
        <v>20000</v>
      </c>
      <c r="P15" s="16">
        <f t="shared" si="5"/>
        <v>100000</v>
      </c>
      <c r="Q15" s="16">
        <f t="shared" si="4"/>
        <v>1090909.0909090911</v>
      </c>
      <c r="R15" s="15">
        <v>44167</v>
      </c>
    </row>
    <row r="16" spans="1:23">
      <c r="A16" s="31">
        <f t="shared" si="0"/>
        <v>12</v>
      </c>
      <c r="B16" s="31">
        <f t="shared" si="1"/>
        <v>3</v>
      </c>
      <c r="C16" s="31" t="str">
        <f t="shared" si="2"/>
        <v>12312</v>
      </c>
      <c r="D16" s="31">
        <f>IF(R16="","",VLOOKUP(C16,日付数値化!$E$3:$G$368,3,FALSE))</f>
        <v>338</v>
      </c>
      <c r="E16" s="31">
        <f>IF(R16="","",VLOOKUP(D16,日付数値化!$G$3:$H$368,2,FALSE))</f>
        <v>12</v>
      </c>
      <c r="G16" s="14">
        <f t="shared" si="3"/>
        <v>13</v>
      </c>
      <c r="H16" s="14"/>
      <c r="I16" s="14"/>
      <c r="J16" s="14"/>
      <c r="K16" s="13">
        <v>20000</v>
      </c>
      <c r="L16" s="13">
        <v>20000</v>
      </c>
      <c r="M16" s="13">
        <v>20000</v>
      </c>
      <c r="N16" s="13">
        <v>20000</v>
      </c>
      <c r="O16" s="13">
        <v>20000</v>
      </c>
      <c r="P16" s="16">
        <f t="shared" si="5"/>
        <v>100000</v>
      </c>
      <c r="Q16" s="16">
        <f t="shared" si="4"/>
        <v>1181818.1818181819</v>
      </c>
      <c r="R16" s="15">
        <v>44168</v>
      </c>
    </row>
    <row r="17" spans="1:23">
      <c r="A17" s="31">
        <f t="shared" si="0"/>
        <v>12</v>
      </c>
      <c r="B17" s="31">
        <f t="shared" si="1"/>
        <v>4</v>
      </c>
      <c r="C17" s="31" t="str">
        <f t="shared" si="2"/>
        <v>12412</v>
      </c>
      <c r="D17" s="31">
        <f>IF(R17="","",VLOOKUP(C17,日付数値化!$E$3:$G$368,3,FALSE))</f>
        <v>339</v>
      </c>
      <c r="E17" s="31">
        <f>IF(R17="","",VLOOKUP(D17,日付数値化!$G$3:$H$368,2,FALSE))</f>
        <v>12</v>
      </c>
      <c r="G17" s="14">
        <f t="shared" si="3"/>
        <v>14</v>
      </c>
      <c r="H17" s="14"/>
      <c r="I17" s="14"/>
      <c r="J17" s="14"/>
      <c r="K17" s="13">
        <v>20000</v>
      </c>
      <c r="L17" s="13">
        <v>20000</v>
      </c>
      <c r="M17" s="13">
        <v>20000</v>
      </c>
      <c r="N17" s="13">
        <v>20000</v>
      </c>
      <c r="O17" s="13">
        <v>20000</v>
      </c>
      <c r="P17" s="16">
        <f t="shared" si="5"/>
        <v>100000</v>
      </c>
      <c r="Q17" s="16">
        <f t="shared" si="4"/>
        <v>1272727.2727272727</v>
      </c>
      <c r="R17" s="15">
        <v>44169</v>
      </c>
    </row>
    <row r="18" spans="1:23">
      <c r="A18" s="31">
        <f t="shared" si="0"/>
        <v>12</v>
      </c>
      <c r="B18" s="31">
        <f t="shared" si="1"/>
        <v>5</v>
      </c>
      <c r="C18" s="31" t="str">
        <f t="shared" si="2"/>
        <v>12512</v>
      </c>
      <c r="D18" s="31">
        <f>IF(R18="","",VLOOKUP(C18,日付数値化!$E$3:$G$368,3,FALSE))</f>
        <v>340</v>
      </c>
      <c r="E18" s="31">
        <f>IF(R18="","",VLOOKUP(D18,日付数値化!$G$3:$H$368,2,FALSE))</f>
        <v>12</v>
      </c>
      <c r="G18" s="14">
        <f t="shared" si="3"/>
        <v>15</v>
      </c>
      <c r="H18" s="14"/>
      <c r="I18" s="14"/>
      <c r="J18" s="14"/>
      <c r="K18" s="13">
        <v>20000</v>
      </c>
      <c r="L18" s="13">
        <v>20000</v>
      </c>
      <c r="M18" s="13">
        <v>20000</v>
      </c>
      <c r="N18" s="13">
        <v>20000</v>
      </c>
      <c r="O18" s="13">
        <v>20000</v>
      </c>
      <c r="P18" s="16">
        <f t="shared" si="5"/>
        <v>100000</v>
      </c>
      <c r="Q18" s="16">
        <f t="shared" si="4"/>
        <v>1363636.3636363635</v>
      </c>
      <c r="R18" s="15">
        <v>44170</v>
      </c>
    </row>
    <row r="19" spans="1:23">
      <c r="A19" s="31">
        <f t="shared" si="0"/>
        <v>12</v>
      </c>
      <c r="B19" s="31">
        <f t="shared" si="1"/>
        <v>6</v>
      </c>
      <c r="C19" s="31" t="str">
        <f t="shared" si="2"/>
        <v>12612</v>
      </c>
      <c r="D19" s="31">
        <f>IF(R19="","",VLOOKUP(C19,日付数値化!$E$3:$G$368,3,FALSE))</f>
        <v>341</v>
      </c>
      <c r="E19" s="31">
        <f>IF(R19="","",VLOOKUP(D19,日付数値化!$G$3:$H$368,2,FALSE))</f>
        <v>12</v>
      </c>
      <c r="G19" s="14">
        <f t="shared" si="3"/>
        <v>16</v>
      </c>
      <c r="H19" s="14"/>
      <c r="I19" s="14"/>
      <c r="J19" s="14"/>
      <c r="K19" s="13">
        <v>20000</v>
      </c>
      <c r="L19" s="13">
        <v>20000</v>
      </c>
      <c r="M19" s="13">
        <v>20000</v>
      </c>
      <c r="N19" s="13">
        <v>20000</v>
      </c>
      <c r="O19" s="13">
        <v>20000</v>
      </c>
      <c r="P19" s="16">
        <f t="shared" si="5"/>
        <v>100000</v>
      </c>
      <c r="Q19" s="16">
        <f t="shared" si="4"/>
        <v>1454545.4545454544</v>
      </c>
      <c r="R19" s="15">
        <v>44171</v>
      </c>
    </row>
    <row r="20" spans="1:23">
      <c r="A20" s="31">
        <f t="shared" si="0"/>
        <v>12</v>
      </c>
      <c r="B20" s="31">
        <f t="shared" si="1"/>
        <v>7</v>
      </c>
      <c r="C20" s="31" t="str">
        <f t="shared" si="2"/>
        <v>12712</v>
      </c>
      <c r="D20" s="31">
        <f>IF(R20="","",VLOOKUP(C20,日付数値化!$E$3:$G$368,3,FALSE))</f>
        <v>342</v>
      </c>
      <c r="E20" s="31">
        <f>IF(R20="","",VLOOKUP(D20,日付数値化!$G$3:$H$368,2,FALSE))</f>
        <v>12</v>
      </c>
      <c r="G20" s="14">
        <f t="shared" si="3"/>
        <v>17</v>
      </c>
      <c r="H20" s="14"/>
      <c r="I20" s="14"/>
      <c r="J20" s="14"/>
      <c r="K20" s="13">
        <v>20000</v>
      </c>
      <c r="L20" s="13">
        <v>20000</v>
      </c>
      <c r="M20" s="13">
        <v>20000</v>
      </c>
      <c r="N20" s="13">
        <v>20000</v>
      </c>
      <c r="O20" s="13">
        <v>20000</v>
      </c>
      <c r="P20" s="16">
        <f t="shared" si="5"/>
        <v>100000</v>
      </c>
      <c r="Q20" s="16">
        <f t="shared" si="4"/>
        <v>1545454.5454545452</v>
      </c>
      <c r="R20" s="15">
        <v>44172</v>
      </c>
    </row>
    <row r="21" spans="1:23">
      <c r="A21" s="31">
        <f t="shared" si="0"/>
        <v>12</v>
      </c>
      <c r="B21" s="31">
        <f t="shared" si="1"/>
        <v>8</v>
      </c>
      <c r="C21" s="31" t="str">
        <f t="shared" si="2"/>
        <v>12812</v>
      </c>
      <c r="D21" s="31">
        <f>IF(R21="","",VLOOKUP(C21,日付数値化!$E$3:$G$368,3,FALSE))</f>
        <v>343</v>
      </c>
      <c r="E21" s="31">
        <f>IF(R21="","",VLOOKUP(D21,日付数値化!$G$3:$H$368,2,FALSE))</f>
        <v>12</v>
      </c>
      <c r="G21" s="14">
        <f t="shared" si="3"/>
        <v>18</v>
      </c>
      <c r="H21" s="14"/>
      <c r="I21" s="14"/>
      <c r="J21" s="14"/>
      <c r="K21" s="13">
        <v>20000</v>
      </c>
      <c r="L21" s="13">
        <v>20000</v>
      </c>
      <c r="M21" s="13">
        <v>20000</v>
      </c>
      <c r="N21" s="13">
        <v>20000</v>
      </c>
      <c r="O21" s="13">
        <v>20000</v>
      </c>
      <c r="P21" s="16">
        <f t="shared" si="5"/>
        <v>100000</v>
      </c>
      <c r="Q21" s="16">
        <f t="shared" si="4"/>
        <v>1636363.636363636</v>
      </c>
      <c r="R21" s="15">
        <v>44173</v>
      </c>
    </row>
    <row r="22" spans="1:23">
      <c r="A22" s="31">
        <f t="shared" si="0"/>
        <v>12</v>
      </c>
      <c r="B22" s="31">
        <f t="shared" si="1"/>
        <v>9</v>
      </c>
      <c r="C22" s="31" t="str">
        <f t="shared" si="2"/>
        <v>12912</v>
      </c>
      <c r="D22" s="31">
        <f>IF(R22="","",VLOOKUP(C22,日付数値化!$E$3:$G$368,3,FALSE))</f>
        <v>344</v>
      </c>
      <c r="E22" s="31">
        <f>IF(R22="","",VLOOKUP(D22,日付数値化!$G$3:$H$368,2,FALSE))</f>
        <v>12</v>
      </c>
      <c r="G22" s="14">
        <f t="shared" si="3"/>
        <v>19</v>
      </c>
      <c r="H22" s="14"/>
      <c r="I22" s="14"/>
      <c r="J22" s="14"/>
      <c r="K22" s="13">
        <v>20000</v>
      </c>
      <c r="L22" s="13">
        <v>20000</v>
      </c>
      <c r="M22" s="13">
        <v>20000</v>
      </c>
      <c r="N22" s="13">
        <v>20000</v>
      </c>
      <c r="O22" s="13">
        <v>20000</v>
      </c>
      <c r="P22" s="16">
        <f t="shared" si="5"/>
        <v>100000</v>
      </c>
      <c r="Q22" s="16">
        <f t="shared" si="4"/>
        <v>1727272.7272727268</v>
      </c>
      <c r="R22" s="15">
        <v>44174</v>
      </c>
    </row>
    <row r="23" spans="1:23">
      <c r="A23" s="31">
        <f t="shared" si="0"/>
        <v>12</v>
      </c>
      <c r="B23" s="31">
        <f t="shared" si="1"/>
        <v>10</v>
      </c>
      <c r="C23" s="31" t="str">
        <f t="shared" si="2"/>
        <v>121012</v>
      </c>
      <c r="D23" s="31">
        <f>IF(R23="","",VLOOKUP(C23,日付数値化!$E$3:$G$368,3,FALSE))</f>
        <v>345</v>
      </c>
      <c r="E23" s="31">
        <f>IF(R23="","",VLOOKUP(D23,日付数値化!$G$3:$H$368,2,FALSE))</f>
        <v>12</v>
      </c>
      <c r="G23" s="14">
        <f t="shared" si="3"/>
        <v>20</v>
      </c>
      <c r="H23" s="14"/>
      <c r="I23" s="14"/>
      <c r="J23" s="14"/>
      <c r="K23" s="13">
        <v>20000</v>
      </c>
      <c r="L23" s="13">
        <v>20000</v>
      </c>
      <c r="M23" s="13">
        <v>20000</v>
      </c>
      <c r="N23" s="13">
        <v>20000</v>
      </c>
      <c r="O23" s="13">
        <v>20000</v>
      </c>
      <c r="P23" s="16">
        <f t="shared" si="5"/>
        <v>100000</v>
      </c>
      <c r="Q23" s="16">
        <f t="shared" si="4"/>
        <v>1818181.8181818177</v>
      </c>
      <c r="R23" s="15">
        <v>44175</v>
      </c>
    </row>
    <row r="24" spans="1:23">
      <c r="A24" s="31">
        <f t="shared" si="0"/>
        <v>12</v>
      </c>
      <c r="B24" s="31">
        <f t="shared" si="1"/>
        <v>11</v>
      </c>
      <c r="C24" s="31" t="str">
        <f t="shared" si="2"/>
        <v>121112</v>
      </c>
      <c r="D24" s="31">
        <f>IF(R24="","",VLOOKUP(C24,日付数値化!$E$3:$G$368,3,FALSE))</f>
        <v>346</v>
      </c>
      <c r="E24" s="31">
        <f>IF(R24="","",VLOOKUP(D24,日付数値化!$G$3:$H$368,2,FALSE))</f>
        <v>12</v>
      </c>
      <c r="G24" s="14">
        <f t="shared" si="3"/>
        <v>21</v>
      </c>
      <c r="H24" s="14"/>
      <c r="I24" s="14"/>
      <c r="J24" s="14"/>
      <c r="K24" s="13">
        <v>20000</v>
      </c>
      <c r="L24" s="13">
        <v>20000</v>
      </c>
      <c r="M24" s="13">
        <v>20000</v>
      </c>
      <c r="N24" s="13">
        <v>20000</v>
      </c>
      <c r="O24" s="13">
        <v>20000</v>
      </c>
      <c r="P24" s="16">
        <f t="shared" si="5"/>
        <v>100000</v>
      </c>
      <c r="Q24" s="16">
        <f t="shared" si="4"/>
        <v>1909090.9090909085</v>
      </c>
      <c r="R24" s="15">
        <v>44176</v>
      </c>
    </row>
    <row r="25" spans="1:23">
      <c r="A25" s="31">
        <f t="shared" si="0"/>
        <v>12</v>
      </c>
      <c r="B25" s="31">
        <f t="shared" si="1"/>
        <v>12</v>
      </c>
      <c r="C25" s="31" t="str">
        <f t="shared" si="2"/>
        <v>121212</v>
      </c>
      <c r="D25" s="31">
        <f>IF(R25="","",VLOOKUP(C25,日付数値化!$E$3:$G$368,3,FALSE))</f>
        <v>347</v>
      </c>
      <c r="E25" s="31">
        <f>IF(R25="","",VLOOKUP(D25,日付数値化!$G$3:$H$368,2,FALSE))</f>
        <v>12</v>
      </c>
      <c r="G25" s="14">
        <f t="shared" si="3"/>
        <v>22</v>
      </c>
      <c r="H25" s="14"/>
      <c r="I25" s="14"/>
      <c r="J25" s="14"/>
      <c r="K25" s="13">
        <v>20000</v>
      </c>
      <c r="L25" s="13">
        <v>20000</v>
      </c>
      <c r="M25" s="13">
        <v>20000</v>
      </c>
      <c r="N25" s="13">
        <v>20000</v>
      </c>
      <c r="O25" s="13">
        <v>20000</v>
      </c>
      <c r="P25" s="16">
        <f t="shared" si="5"/>
        <v>100000</v>
      </c>
      <c r="Q25" s="16">
        <f t="shared" si="4"/>
        <v>1999999.9999999993</v>
      </c>
      <c r="R25" s="15">
        <v>44177</v>
      </c>
    </row>
    <row r="26" spans="1:23">
      <c r="A26" s="31">
        <f t="shared" si="0"/>
        <v>12</v>
      </c>
      <c r="B26" s="31">
        <f t="shared" si="1"/>
        <v>13</v>
      </c>
      <c r="C26" s="31" t="str">
        <f t="shared" si="2"/>
        <v>121312</v>
      </c>
      <c r="D26" s="31">
        <f>IF(R26="","",VLOOKUP(C26,日付数値化!$E$3:$G$368,3,FALSE))</f>
        <v>348</v>
      </c>
      <c r="E26" s="31">
        <f>IF(R26="","",VLOOKUP(D26,日付数値化!$G$3:$H$368,2,FALSE))</f>
        <v>12</v>
      </c>
      <c r="G26" s="14">
        <f t="shared" si="3"/>
        <v>23</v>
      </c>
      <c r="H26" s="14"/>
      <c r="I26" s="14"/>
      <c r="J26" s="14"/>
      <c r="K26" s="13">
        <v>20000</v>
      </c>
      <c r="L26" s="13">
        <v>20000</v>
      </c>
      <c r="M26" s="13">
        <v>20000</v>
      </c>
      <c r="N26" s="13">
        <v>20000</v>
      </c>
      <c r="O26" s="13">
        <v>20000</v>
      </c>
      <c r="P26" s="16">
        <f t="shared" si="5"/>
        <v>100000</v>
      </c>
      <c r="Q26" s="16">
        <f t="shared" si="4"/>
        <v>2090909.0909090901</v>
      </c>
      <c r="R26" s="15">
        <v>44178</v>
      </c>
    </row>
    <row r="27" spans="1:23">
      <c r="A27" s="31">
        <f t="shared" si="0"/>
        <v>12</v>
      </c>
      <c r="B27" s="31">
        <f t="shared" si="1"/>
        <v>14</v>
      </c>
      <c r="C27" s="31" t="str">
        <f t="shared" si="2"/>
        <v>121412</v>
      </c>
      <c r="D27" s="31">
        <f>IF(R27="","",VLOOKUP(C27,日付数値化!$E$3:$G$368,3,FALSE))</f>
        <v>349</v>
      </c>
      <c r="E27" s="31">
        <f>IF(R27="","",VLOOKUP(D27,日付数値化!$G$3:$H$368,2,FALSE))</f>
        <v>12</v>
      </c>
      <c r="G27" s="14">
        <f t="shared" si="3"/>
        <v>24</v>
      </c>
      <c r="H27" s="14"/>
      <c r="I27" s="14"/>
      <c r="J27" s="14"/>
      <c r="K27" s="13">
        <v>20000</v>
      </c>
      <c r="L27" s="13">
        <v>20000</v>
      </c>
      <c r="M27" s="13">
        <v>20000</v>
      </c>
      <c r="N27" s="13">
        <v>20000</v>
      </c>
      <c r="O27" s="13">
        <v>20000</v>
      </c>
      <c r="P27" s="16">
        <f t="shared" si="5"/>
        <v>100000</v>
      </c>
      <c r="Q27" s="16">
        <f t="shared" si="4"/>
        <v>2181818.1818181812</v>
      </c>
      <c r="R27" s="15">
        <v>44179</v>
      </c>
    </row>
    <row r="28" spans="1:23">
      <c r="A28" s="31">
        <f t="shared" si="0"/>
        <v>12</v>
      </c>
      <c r="B28" s="31">
        <f t="shared" si="1"/>
        <v>15</v>
      </c>
      <c r="C28" s="31" t="str">
        <f t="shared" si="2"/>
        <v>121512</v>
      </c>
      <c r="D28" s="31">
        <f>IF(R28="","",VLOOKUP(C28,日付数値化!$E$3:$G$368,3,FALSE))</f>
        <v>350</v>
      </c>
      <c r="E28" s="31">
        <f>IF(R28="","",VLOOKUP(D28,日付数値化!$G$3:$H$368,2,FALSE))</f>
        <v>12</v>
      </c>
      <c r="G28" s="14">
        <f t="shared" si="3"/>
        <v>25</v>
      </c>
      <c r="H28" s="14"/>
      <c r="I28" s="14"/>
      <c r="J28" s="14"/>
      <c r="K28" s="13">
        <v>20000</v>
      </c>
      <c r="L28" s="13">
        <v>20000</v>
      </c>
      <c r="M28" s="13">
        <v>20000</v>
      </c>
      <c r="N28" s="13">
        <v>20000</v>
      </c>
      <c r="O28" s="13">
        <v>20000</v>
      </c>
      <c r="P28" s="16">
        <f t="shared" si="5"/>
        <v>100000</v>
      </c>
      <c r="Q28" s="16">
        <f t="shared" si="4"/>
        <v>2272727.272727272</v>
      </c>
      <c r="R28" s="15">
        <v>44180</v>
      </c>
      <c r="T28" s="4"/>
      <c r="U28" s="4"/>
      <c r="V28" s="4"/>
      <c r="W28" s="4"/>
    </row>
    <row r="29" spans="1:23">
      <c r="A29" s="31">
        <f t="shared" si="0"/>
        <v>12</v>
      </c>
      <c r="B29" s="31">
        <f t="shared" si="1"/>
        <v>16</v>
      </c>
      <c r="C29" s="31" t="str">
        <f t="shared" si="2"/>
        <v>121612</v>
      </c>
      <c r="D29" s="31">
        <f>IF(R29="","",VLOOKUP(C29,日付数値化!$E$3:$G$368,3,FALSE))</f>
        <v>351</v>
      </c>
      <c r="E29" s="31">
        <f>IF(R29="","",VLOOKUP(D29,日付数値化!$G$3:$H$368,2,FALSE))</f>
        <v>12</v>
      </c>
      <c r="G29" s="14">
        <f t="shared" si="3"/>
        <v>26</v>
      </c>
      <c r="H29" s="14"/>
      <c r="I29" s="14"/>
      <c r="J29" s="14"/>
      <c r="K29" s="13">
        <v>20000</v>
      </c>
      <c r="L29" s="13">
        <v>20000</v>
      </c>
      <c r="M29" s="13">
        <v>20000</v>
      </c>
      <c r="N29" s="13">
        <v>20000</v>
      </c>
      <c r="O29" s="13">
        <v>20000</v>
      </c>
      <c r="P29" s="16">
        <f t="shared" si="5"/>
        <v>100000</v>
      </c>
      <c r="Q29" s="16">
        <f t="shared" si="4"/>
        <v>2363636.3636363628</v>
      </c>
      <c r="R29" s="15">
        <v>44181</v>
      </c>
      <c r="T29" s="4"/>
      <c r="U29" s="4"/>
      <c r="V29" s="4"/>
      <c r="W29" s="4"/>
    </row>
    <row r="30" spans="1:23">
      <c r="A30" s="31">
        <f t="shared" si="0"/>
        <v>12</v>
      </c>
      <c r="B30" s="31">
        <f t="shared" si="1"/>
        <v>17</v>
      </c>
      <c r="C30" s="31" t="str">
        <f t="shared" si="2"/>
        <v>121712</v>
      </c>
      <c r="D30" s="31">
        <f>IF(R30="","",VLOOKUP(C30,日付数値化!$E$3:$G$368,3,FALSE))</f>
        <v>352</v>
      </c>
      <c r="E30" s="31">
        <f>IF(R30="","",VLOOKUP(D30,日付数値化!$G$3:$H$368,2,FALSE))</f>
        <v>12</v>
      </c>
      <c r="G30" s="14">
        <f t="shared" si="3"/>
        <v>27</v>
      </c>
      <c r="H30" s="14"/>
      <c r="I30" s="14"/>
      <c r="J30" s="14"/>
      <c r="K30" s="13">
        <v>20000</v>
      </c>
      <c r="L30" s="13">
        <v>20000</v>
      </c>
      <c r="M30" s="13">
        <v>20000</v>
      </c>
      <c r="N30" s="13">
        <v>20000</v>
      </c>
      <c r="O30" s="13">
        <v>20000</v>
      </c>
      <c r="P30" s="16">
        <f t="shared" si="5"/>
        <v>100000</v>
      </c>
      <c r="Q30" s="16">
        <f t="shared" si="4"/>
        <v>2454545.4545454537</v>
      </c>
      <c r="R30" s="15">
        <v>44182</v>
      </c>
      <c r="T30" s="4"/>
      <c r="U30" s="4"/>
      <c r="V30" s="4"/>
      <c r="W30" s="4"/>
    </row>
    <row r="31" spans="1:23">
      <c r="A31" s="31">
        <f t="shared" si="0"/>
        <v>12</v>
      </c>
      <c r="B31" s="31">
        <f t="shared" si="1"/>
        <v>18</v>
      </c>
      <c r="C31" s="31" t="str">
        <f t="shared" si="2"/>
        <v>121812</v>
      </c>
      <c r="D31" s="31">
        <f>IF(R31="","",VLOOKUP(C31,日付数値化!$E$3:$G$368,3,FALSE))</f>
        <v>353</v>
      </c>
      <c r="E31" s="31">
        <f>IF(R31="","",VLOOKUP(D31,日付数値化!$G$3:$H$368,2,FALSE))</f>
        <v>12</v>
      </c>
      <c r="G31" s="14">
        <f t="shared" si="3"/>
        <v>28</v>
      </c>
      <c r="H31" s="14"/>
      <c r="I31" s="14"/>
      <c r="J31" s="14"/>
      <c r="K31" s="13">
        <v>20000</v>
      </c>
      <c r="L31" s="13">
        <v>20000</v>
      </c>
      <c r="M31" s="13">
        <v>20000</v>
      </c>
      <c r="N31" s="13">
        <v>20000</v>
      </c>
      <c r="O31" s="13">
        <v>20000</v>
      </c>
      <c r="P31" s="16">
        <f t="shared" si="5"/>
        <v>100000</v>
      </c>
      <c r="Q31" s="16">
        <f t="shared" si="4"/>
        <v>2545454.5454545445</v>
      </c>
      <c r="R31" s="15">
        <v>44183</v>
      </c>
      <c r="T31" s="4"/>
      <c r="U31" s="4"/>
      <c r="V31" s="4"/>
      <c r="W31" s="4"/>
    </row>
    <row r="32" spans="1:23">
      <c r="A32" s="31">
        <f t="shared" si="0"/>
        <v>12</v>
      </c>
      <c r="B32" s="31">
        <f t="shared" si="1"/>
        <v>19</v>
      </c>
      <c r="C32" s="31" t="str">
        <f t="shared" si="2"/>
        <v>121912</v>
      </c>
      <c r="D32" s="31">
        <f>IF(R32="","",VLOOKUP(C32,日付数値化!$E$3:$G$368,3,FALSE))</f>
        <v>354</v>
      </c>
      <c r="E32" s="31">
        <f>IF(R32="","",VLOOKUP(D32,日付数値化!$G$3:$H$368,2,FALSE))</f>
        <v>12</v>
      </c>
      <c r="G32" s="14">
        <f t="shared" si="3"/>
        <v>29</v>
      </c>
      <c r="H32" s="14"/>
      <c r="I32" s="14"/>
      <c r="J32" s="14"/>
      <c r="K32" s="13">
        <v>20000</v>
      </c>
      <c r="L32" s="13">
        <v>20000</v>
      </c>
      <c r="M32" s="13">
        <v>20000</v>
      </c>
      <c r="N32" s="13">
        <v>20000</v>
      </c>
      <c r="O32" s="13">
        <v>20000</v>
      </c>
      <c r="P32" s="16">
        <f t="shared" si="5"/>
        <v>100000</v>
      </c>
      <c r="Q32" s="16">
        <f t="shared" si="4"/>
        <v>2636363.6363636353</v>
      </c>
      <c r="R32" s="15">
        <v>44184</v>
      </c>
      <c r="T32" s="4"/>
      <c r="U32" s="4"/>
      <c r="V32" s="4"/>
      <c r="W32" s="4"/>
    </row>
    <row r="33" spans="1:23">
      <c r="A33" s="31">
        <f t="shared" si="0"/>
        <v>1</v>
      </c>
      <c r="B33" s="31">
        <f t="shared" si="1"/>
        <v>0</v>
      </c>
      <c r="C33" s="31" t="str">
        <f t="shared" si="2"/>
        <v/>
      </c>
      <c r="D33" s="31" t="str">
        <f>IF(R33="","",VLOOKUP(C33,日付数値化!$E$3:$G$368,3,FALSE))</f>
        <v/>
      </c>
      <c r="E33" s="31" t="str">
        <f>IF(R33="","",VLOOKUP(D33,日付数値化!$G$3:$H$368,2,FALSE))</f>
        <v/>
      </c>
      <c r="G33" s="14">
        <f t="shared" si="3"/>
        <v>30</v>
      </c>
      <c r="H33" s="14"/>
      <c r="I33" s="14"/>
      <c r="J33" s="14"/>
      <c r="K33" s="16"/>
      <c r="L33" s="16"/>
      <c r="M33" s="16"/>
      <c r="N33" s="16"/>
      <c r="O33" s="16"/>
      <c r="P33" s="16">
        <f t="shared" si="5"/>
        <v>0</v>
      </c>
      <c r="Q33" s="16">
        <f t="shared" si="4"/>
        <v>2636363.6363636353</v>
      </c>
      <c r="R33" s="15"/>
      <c r="T33" s="4"/>
      <c r="U33" s="4"/>
      <c r="V33" s="4"/>
      <c r="W33" s="4"/>
    </row>
    <row r="34" spans="1:23">
      <c r="A34" s="31">
        <f t="shared" si="0"/>
        <v>1</v>
      </c>
      <c r="B34" s="31">
        <f t="shared" si="1"/>
        <v>0</v>
      </c>
      <c r="C34" s="31" t="str">
        <f t="shared" si="2"/>
        <v/>
      </c>
      <c r="D34" s="31" t="str">
        <f>IF(R34="","",VLOOKUP(C34,日付数値化!$E$3:$G$368,3,FALSE))</f>
        <v/>
      </c>
      <c r="E34" s="31" t="str">
        <f>IF(R34="","",VLOOKUP(D34,日付数値化!$G$3:$H$368,2,FALSE))</f>
        <v/>
      </c>
      <c r="G34" s="14">
        <f t="shared" si="3"/>
        <v>31</v>
      </c>
      <c r="H34" s="14"/>
      <c r="I34" s="14"/>
      <c r="J34" s="14"/>
      <c r="K34" s="16"/>
      <c r="L34" s="16"/>
      <c r="M34" s="16"/>
      <c r="N34" s="16"/>
      <c r="O34" s="16"/>
      <c r="P34" s="16">
        <f t="shared" si="5"/>
        <v>0</v>
      </c>
      <c r="Q34" s="16">
        <f t="shared" si="4"/>
        <v>2636363.6363636353</v>
      </c>
      <c r="R34" s="15"/>
      <c r="T34" s="4"/>
      <c r="U34" s="4"/>
      <c r="V34" s="4"/>
      <c r="W34" s="4"/>
    </row>
    <row r="35" spans="1:23">
      <c r="A35" s="31">
        <f t="shared" si="0"/>
        <v>1</v>
      </c>
      <c r="B35" s="31">
        <f t="shared" si="1"/>
        <v>0</v>
      </c>
      <c r="C35" s="31" t="str">
        <f t="shared" si="2"/>
        <v/>
      </c>
      <c r="D35" s="31" t="str">
        <f>IF(R35="","",VLOOKUP(C35,日付数値化!$E$3:$G$368,3,FALSE))</f>
        <v/>
      </c>
      <c r="E35" s="31" t="str">
        <f>IF(R35="","",VLOOKUP(D35,日付数値化!$G$3:$H$368,2,FALSE))</f>
        <v/>
      </c>
      <c r="G35" s="14">
        <f t="shared" si="3"/>
        <v>32</v>
      </c>
      <c r="H35" s="14"/>
      <c r="I35" s="14"/>
      <c r="J35" s="14"/>
      <c r="K35" s="16"/>
      <c r="L35" s="16"/>
      <c r="M35" s="16"/>
      <c r="N35" s="16"/>
      <c r="O35" s="16"/>
      <c r="P35" s="16">
        <f t="shared" si="5"/>
        <v>0</v>
      </c>
      <c r="Q35" s="16">
        <f t="shared" si="4"/>
        <v>2636363.6363636353</v>
      </c>
      <c r="R35" s="15"/>
      <c r="T35" s="4"/>
      <c r="U35" s="4"/>
      <c r="V35" s="4"/>
      <c r="W35" s="4"/>
    </row>
    <row r="36" spans="1:23">
      <c r="A36" s="31">
        <f t="shared" si="0"/>
        <v>1</v>
      </c>
      <c r="B36" s="31">
        <f t="shared" si="1"/>
        <v>0</v>
      </c>
      <c r="C36" s="31" t="str">
        <f t="shared" si="2"/>
        <v/>
      </c>
      <c r="D36" s="31" t="str">
        <f>IF(R36="","",VLOOKUP(C36,日付数値化!$E$3:$G$368,3,FALSE))</f>
        <v/>
      </c>
      <c r="E36" s="31" t="str">
        <f>IF(R36="","",VLOOKUP(D36,日付数値化!$G$3:$H$368,2,FALSE))</f>
        <v/>
      </c>
      <c r="G36" s="14">
        <f t="shared" si="3"/>
        <v>33</v>
      </c>
      <c r="H36" s="14"/>
      <c r="I36" s="14"/>
      <c r="J36" s="14"/>
      <c r="K36" s="16"/>
      <c r="L36" s="16"/>
      <c r="M36" s="16"/>
      <c r="N36" s="16"/>
      <c r="O36" s="16"/>
      <c r="P36" s="16">
        <f t="shared" si="5"/>
        <v>0</v>
      </c>
      <c r="Q36" s="16">
        <f t="shared" si="4"/>
        <v>2636363.6363636353</v>
      </c>
      <c r="R36" s="15"/>
      <c r="T36" s="4"/>
      <c r="U36" s="4"/>
      <c r="V36" s="4"/>
      <c r="W36" s="4"/>
    </row>
    <row r="37" spans="1:23">
      <c r="A37" s="31">
        <f t="shared" si="0"/>
        <v>1</v>
      </c>
      <c r="B37" s="31">
        <f t="shared" si="1"/>
        <v>0</v>
      </c>
      <c r="C37" s="31" t="str">
        <f t="shared" si="2"/>
        <v/>
      </c>
      <c r="D37" s="31" t="str">
        <f>IF(R37="","",VLOOKUP(C37,日付数値化!$E$3:$G$368,3,FALSE))</f>
        <v/>
      </c>
      <c r="E37" s="31" t="str">
        <f>IF(R37="","",VLOOKUP(D37,日付数値化!$G$3:$H$368,2,FALSE))</f>
        <v/>
      </c>
      <c r="G37" s="14">
        <f t="shared" si="3"/>
        <v>34</v>
      </c>
      <c r="H37" s="14"/>
      <c r="I37" s="14"/>
      <c r="J37" s="14"/>
      <c r="K37" s="16"/>
      <c r="L37" s="16"/>
      <c r="M37" s="16"/>
      <c r="N37" s="16"/>
      <c r="O37" s="16"/>
      <c r="P37" s="16">
        <f t="shared" si="5"/>
        <v>0</v>
      </c>
      <c r="Q37" s="16">
        <f t="shared" si="4"/>
        <v>2636363.6363636353</v>
      </c>
      <c r="R37" s="15"/>
      <c r="T37" s="4"/>
      <c r="U37" s="4"/>
      <c r="V37" s="4"/>
      <c r="W37" s="4"/>
    </row>
    <row r="38" spans="1:23">
      <c r="A38" s="31">
        <f t="shared" si="0"/>
        <v>1</v>
      </c>
      <c r="B38" s="31">
        <f t="shared" si="1"/>
        <v>0</v>
      </c>
      <c r="C38" s="31" t="str">
        <f t="shared" si="2"/>
        <v/>
      </c>
      <c r="D38" s="31" t="str">
        <f>IF(R38="","",VLOOKUP(C38,日付数値化!$E$3:$G$368,3,FALSE))</f>
        <v/>
      </c>
      <c r="E38" s="31" t="str">
        <f>IF(R38="","",VLOOKUP(D38,日付数値化!$G$3:$H$368,2,FALSE))</f>
        <v/>
      </c>
      <c r="G38" s="14">
        <f t="shared" si="3"/>
        <v>35</v>
      </c>
      <c r="H38" s="14"/>
      <c r="I38" s="14"/>
      <c r="J38" s="14"/>
      <c r="K38" s="16"/>
      <c r="L38" s="16"/>
      <c r="M38" s="16"/>
      <c r="N38" s="16"/>
      <c r="O38" s="16"/>
      <c r="P38" s="16">
        <f t="shared" si="5"/>
        <v>0</v>
      </c>
      <c r="Q38" s="16">
        <f t="shared" si="4"/>
        <v>2636363.6363636353</v>
      </c>
      <c r="R38" s="15"/>
      <c r="T38" s="4"/>
      <c r="U38" s="4"/>
      <c r="V38" s="4"/>
      <c r="W38" s="4"/>
    </row>
    <row r="39" spans="1:23">
      <c r="A39" s="31">
        <f t="shared" si="0"/>
        <v>1</v>
      </c>
      <c r="B39" s="31">
        <f t="shared" si="1"/>
        <v>0</v>
      </c>
      <c r="C39" s="31" t="str">
        <f t="shared" si="2"/>
        <v/>
      </c>
      <c r="D39" s="31" t="str">
        <f>IF(R39="","",VLOOKUP(C39,日付数値化!$E$3:$G$368,3,FALSE))</f>
        <v/>
      </c>
      <c r="E39" s="31" t="str">
        <f>IF(R39="","",VLOOKUP(D39,日付数値化!$G$3:$H$368,2,FALSE))</f>
        <v/>
      </c>
      <c r="G39" s="14">
        <f t="shared" si="3"/>
        <v>36</v>
      </c>
      <c r="H39" s="14"/>
      <c r="I39" s="14"/>
      <c r="J39" s="14"/>
      <c r="K39" s="16"/>
      <c r="L39" s="16"/>
      <c r="M39" s="16"/>
      <c r="N39" s="16"/>
      <c r="O39" s="16"/>
      <c r="P39" s="16">
        <f t="shared" si="5"/>
        <v>0</v>
      </c>
      <c r="Q39" s="16">
        <f t="shared" si="4"/>
        <v>2636363.6363636353</v>
      </c>
      <c r="R39" s="15"/>
      <c r="T39" s="4"/>
      <c r="U39" s="4"/>
      <c r="V39" s="4"/>
      <c r="W39" s="4"/>
    </row>
    <row r="40" spans="1:23">
      <c r="A40" s="31">
        <f t="shared" si="0"/>
        <v>1</v>
      </c>
      <c r="B40" s="31">
        <f t="shared" si="1"/>
        <v>0</v>
      </c>
      <c r="C40" s="31" t="str">
        <f t="shared" si="2"/>
        <v/>
      </c>
      <c r="D40" s="31" t="str">
        <f>IF(R40="","",VLOOKUP(C40,日付数値化!$E$3:$G$368,3,FALSE))</f>
        <v/>
      </c>
      <c r="E40" s="31" t="str">
        <f>IF(R40="","",VLOOKUP(D40,日付数値化!$G$3:$H$368,2,FALSE))</f>
        <v/>
      </c>
      <c r="G40" s="14">
        <f t="shared" si="3"/>
        <v>37</v>
      </c>
      <c r="H40" s="14"/>
      <c r="I40" s="14"/>
      <c r="J40" s="14"/>
      <c r="K40" s="16"/>
      <c r="L40" s="16"/>
      <c r="M40" s="16"/>
      <c r="N40" s="16"/>
      <c r="O40" s="16"/>
      <c r="P40" s="16">
        <f t="shared" si="5"/>
        <v>0</v>
      </c>
      <c r="Q40" s="16">
        <f t="shared" si="4"/>
        <v>2636363.6363636353</v>
      </c>
      <c r="R40" s="15"/>
      <c r="T40" s="4"/>
      <c r="U40" s="4"/>
      <c r="V40" s="4"/>
      <c r="W40" s="4"/>
    </row>
    <row r="41" spans="1:23">
      <c r="A41" s="31">
        <f t="shared" si="0"/>
        <v>1</v>
      </c>
      <c r="B41" s="31">
        <f t="shared" si="1"/>
        <v>0</v>
      </c>
      <c r="C41" s="31" t="str">
        <f t="shared" si="2"/>
        <v/>
      </c>
      <c r="D41" s="31" t="str">
        <f>IF(R41="","",VLOOKUP(C41,日付数値化!$E$3:$G$368,3,FALSE))</f>
        <v/>
      </c>
      <c r="E41" s="31" t="str">
        <f>IF(R41="","",VLOOKUP(D41,日付数値化!$G$3:$H$368,2,FALSE))</f>
        <v/>
      </c>
      <c r="G41" s="14">
        <f t="shared" si="3"/>
        <v>38</v>
      </c>
      <c r="H41" s="14"/>
      <c r="I41" s="14"/>
      <c r="J41" s="14"/>
      <c r="K41" s="16"/>
      <c r="L41" s="16"/>
      <c r="M41" s="16"/>
      <c r="N41" s="16"/>
      <c r="O41" s="16"/>
      <c r="P41" s="16">
        <f t="shared" si="5"/>
        <v>0</v>
      </c>
      <c r="Q41" s="16">
        <f t="shared" si="4"/>
        <v>2636363.6363636353</v>
      </c>
      <c r="R41" s="15"/>
      <c r="T41" s="4"/>
      <c r="U41" s="4"/>
      <c r="V41" s="4"/>
      <c r="W41" s="4"/>
    </row>
    <row r="42" spans="1:23">
      <c r="A42" s="31">
        <f t="shared" si="0"/>
        <v>1</v>
      </c>
      <c r="B42" s="31">
        <f t="shared" si="1"/>
        <v>0</v>
      </c>
      <c r="C42" s="31" t="str">
        <f t="shared" si="2"/>
        <v/>
      </c>
      <c r="D42" s="31" t="str">
        <f>IF(R42="","",VLOOKUP(C42,日付数値化!$E$3:$G$368,3,FALSE))</f>
        <v/>
      </c>
      <c r="E42" s="31" t="str">
        <f>IF(R42="","",VLOOKUP(D42,日付数値化!$G$3:$H$368,2,FALSE))</f>
        <v/>
      </c>
      <c r="G42" s="14">
        <f t="shared" si="3"/>
        <v>39</v>
      </c>
      <c r="H42" s="14"/>
      <c r="I42" s="14"/>
      <c r="J42" s="14"/>
      <c r="K42" s="16"/>
      <c r="L42" s="16"/>
      <c r="M42" s="16"/>
      <c r="N42" s="16"/>
      <c r="O42" s="16"/>
      <c r="P42" s="16">
        <f t="shared" si="5"/>
        <v>0</v>
      </c>
      <c r="Q42" s="16">
        <f t="shared" si="4"/>
        <v>2636363.6363636353</v>
      </c>
      <c r="R42" s="15"/>
      <c r="T42" s="4"/>
      <c r="U42" s="4"/>
      <c r="V42" s="4"/>
      <c r="W42" s="4"/>
    </row>
    <row r="43" spans="1:23" ht="15.6" customHeight="1" thickBot="1">
      <c r="A43" s="31">
        <f t="shared" si="0"/>
        <v>1</v>
      </c>
      <c r="B43" s="31">
        <f t="shared" si="1"/>
        <v>0</v>
      </c>
      <c r="C43" s="31" t="str">
        <f t="shared" si="2"/>
        <v/>
      </c>
      <c r="D43" s="31" t="str">
        <f>IF(R43="","",VLOOKUP(C43,日付数値化!$E$3:$G$368,3,FALSE))</f>
        <v/>
      </c>
      <c r="E43" s="31" t="str">
        <f>IF(R43="","",VLOOKUP(D43,日付数値化!$G$3:$H$368,2,FALSE))</f>
        <v/>
      </c>
      <c r="G43" s="14">
        <f t="shared" si="3"/>
        <v>40</v>
      </c>
      <c r="H43" s="18"/>
      <c r="I43" s="18"/>
      <c r="J43" s="18"/>
      <c r="K43" s="19"/>
      <c r="L43" s="19"/>
      <c r="M43" s="19"/>
      <c r="N43" s="19"/>
      <c r="O43" s="19"/>
      <c r="P43" s="19">
        <f t="shared" si="5"/>
        <v>0</v>
      </c>
      <c r="Q43" s="19">
        <f t="shared" si="4"/>
        <v>2636363.6363636353</v>
      </c>
      <c r="R43" s="23"/>
      <c r="T43" s="5"/>
      <c r="U43" s="5"/>
      <c r="V43" s="5"/>
      <c r="W43" s="5"/>
    </row>
    <row r="44" spans="1:23" ht="15.6" customHeight="1" thickBot="1">
      <c r="A44" s="27"/>
      <c r="B44" s="27"/>
      <c r="C44" s="27"/>
      <c r="D44" s="27"/>
      <c r="E44" s="27"/>
      <c r="G44" s="17"/>
      <c r="H44" s="20" t="s">
        <v>9</v>
      </c>
      <c r="I44" s="21"/>
      <c r="J44" s="21"/>
      <c r="K44" s="22">
        <f t="shared" ref="K44:P44" si="6">SUM(K4:K43)</f>
        <v>580000</v>
      </c>
      <c r="L44" s="22">
        <f t="shared" si="6"/>
        <v>580000</v>
      </c>
      <c r="M44" s="22">
        <f t="shared" si="6"/>
        <v>580000</v>
      </c>
      <c r="N44" s="22">
        <f t="shared" si="6"/>
        <v>580000</v>
      </c>
      <c r="O44" s="22">
        <f t="shared" si="6"/>
        <v>580000</v>
      </c>
      <c r="P44" s="22">
        <f t="shared" si="6"/>
        <v>2900000</v>
      </c>
      <c r="Q44" s="22">
        <f>SUM(Q4:Q43)</f>
        <v>68545454.545454502</v>
      </c>
      <c r="R44" s="25"/>
      <c r="T44" s="5"/>
      <c r="U44" s="5"/>
      <c r="V44" s="5"/>
      <c r="W44" s="5"/>
    </row>
    <row r="47" spans="1:23">
      <c r="A47" s="6"/>
      <c r="B47" s="6"/>
      <c r="C47" s="6"/>
      <c r="D47" s="6"/>
      <c r="E47" s="6"/>
      <c r="O47" s="6"/>
      <c r="P47" s="6"/>
      <c r="Q47" s="6"/>
      <c r="R47" s="6"/>
      <c r="S47" s="6"/>
      <c r="T47" s="6"/>
      <c r="U47" s="6"/>
      <c r="V47" s="6"/>
    </row>
    <row r="48" spans="1:23">
      <c r="A48" s="6"/>
      <c r="B48" s="6"/>
      <c r="C48" s="6"/>
      <c r="D48" s="6"/>
      <c r="E48" s="6"/>
      <c r="O48" s="6"/>
      <c r="P48" s="6"/>
      <c r="Q48" s="6"/>
      <c r="R48" s="6"/>
      <c r="S48" s="6"/>
      <c r="T48" s="6"/>
      <c r="U48" s="6"/>
      <c r="V48" s="6"/>
    </row>
    <row r="49" spans="1:22">
      <c r="A49" s="6"/>
      <c r="B49" s="6"/>
      <c r="C49" s="6"/>
      <c r="D49" s="6"/>
      <c r="E49" s="6"/>
      <c r="O49" s="6"/>
      <c r="P49" s="6"/>
      <c r="Q49" s="6"/>
      <c r="R49" s="6"/>
      <c r="S49" s="6"/>
      <c r="T49" s="6"/>
      <c r="U49" s="6"/>
      <c r="V49" s="6"/>
    </row>
    <row r="50" spans="1:22">
      <c r="A50" s="6"/>
      <c r="B50" s="6"/>
      <c r="C50" s="6"/>
      <c r="D50" s="6"/>
      <c r="E50" s="6"/>
      <c r="O50" s="6"/>
      <c r="P50" s="6"/>
      <c r="Q50" s="6"/>
      <c r="R50" s="6"/>
      <c r="S50" s="6"/>
      <c r="T50" s="6"/>
      <c r="U50" s="6"/>
      <c r="V50" s="6"/>
    </row>
    <row r="51" spans="1:22">
      <c r="A51" s="24"/>
      <c r="B51" s="24"/>
      <c r="C51" s="24"/>
      <c r="D51" s="24"/>
      <c r="E51" s="24"/>
      <c r="O51" s="24"/>
      <c r="P51" s="24"/>
      <c r="Q51" s="24"/>
      <c r="R51" s="24"/>
      <c r="S51" s="24"/>
      <c r="T51" s="24"/>
      <c r="U51" s="24"/>
      <c r="V51" s="24"/>
    </row>
    <row r="52" spans="1:22">
      <c r="A52" s="24"/>
      <c r="B52" s="24"/>
      <c r="C52" s="24"/>
      <c r="D52" s="24"/>
      <c r="E52" s="24"/>
      <c r="O52" s="24"/>
      <c r="P52" s="24"/>
      <c r="Q52" s="24"/>
      <c r="R52" s="24"/>
      <c r="S52" s="24"/>
      <c r="T52" s="24"/>
      <c r="U52" s="24"/>
      <c r="V52" s="24"/>
    </row>
  </sheetData>
  <mergeCells count="1">
    <mergeCell ref="T4:T7"/>
  </mergeCells>
  <phoneticPr fontId="1"/>
  <pageMargins left="0.7" right="0.7" top="0.75" bottom="0.75" header="0.3" footer="0.3"/>
  <pageSetup paperSize="8" orientation="landscape" horizontalDpi="360"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85841-81A6-4D77-9944-296C532F8E71}">
  <dimension ref="A1:U52"/>
  <sheetViews>
    <sheetView showGridLines="0" topLeftCell="F1" zoomScaleNormal="100" workbookViewId="0">
      <selection activeCell="F1" sqref="F1"/>
    </sheetView>
  </sheetViews>
  <sheetFormatPr defaultColWidth="8.625" defaultRowHeight="15.75"/>
  <cols>
    <col min="1" max="5" width="12.125" style="2" hidden="1" customWidth="1"/>
    <col min="6" max="6" width="0.75" style="2" customWidth="1"/>
    <col min="7" max="7" width="3.625" style="2" customWidth="1"/>
    <col min="8" max="8" width="12.125" style="2" customWidth="1"/>
    <col min="9" max="9" width="32.125" style="2" customWidth="1"/>
    <col min="10" max="10" width="6.375" style="2" customWidth="1"/>
    <col min="11" max="17" width="12.5" style="2" customWidth="1"/>
    <col min="18" max="18" width="12.125" style="2" customWidth="1"/>
    <col min="19" max="16384" width="8.625" style="2"/>
  </cols>
  <sheetData>
    <row r="1" spans="1:18" ht="6.6" customHeight="1"/>
    <row r="2" spans="1:18">
      <c r="A2" s="2" t="s">
        <v>39</v>
      </c>
      <c r="G2" s="2" t="s">
        <v>32</v>
      </c>
    </row>
    <row r="3" spans="1:18">
      <c r="A3" s="26" t="s">
        <v>40</v>
      </c>
      <c r="B3" s="26" t="s">
        <v>41</v>
      </c>
      <c r="C3" s="26" t="s">
        <v>42</v>
      </c>
      <c r="D3" s="26" t="s">
        <v>43</v>
      </c>
      <c r="E3" s="26" t="s">
        <v>45</v>
      </c>
      <c r="G3" s="9" t="s">
        <v>12</v>
      </c>
      <c r="H3" s="7" t="s">
        <v>0</v>
      </c>
      <c r="I3" s="7" t="s">
        <v>1</v>
      </c>
      <c r="J3" s="7" t="s">
        <v>2</v>
      </c>
      <c r="K3" s="7" t="s">
        <v>3</v>
      </c>
      <c r="L3" s="7" t="s">
        <v>4</v>
      </c>
      <c r="M3" s="7" t="s">
        <v>5</v>
      </c>
      <c r="N3" s="7" t="s">
        <v>6</v>
      </c>
      <c r="O3" s="7" t="s">
        <v>15</v>
      </c>
      <c r="P3" s="7" t="s">
        <v>7</v>
      </c>
      <c r="Q3" s="7" t="s">
        <v>8</v>
      </c>
      <c r="R3" s="7" t="s">
        <v>16</v>
      </c>
    </row>
    <row r="4" spans="1:18">
      <c r="A4" s="31">
        <f t="shared" ref="A4:A43" si="0">MONTH(R4)</f>
        <v>1</v>
      </c>
      <c r="B4" s="31">
        <f t="shared" ref="B4:B43" si="1">DAY(R4)</f>
        <v>0</v>
      </c>
      <c r="C4" s="31" t="str">
        <f t="shared" ref="C4:C43" si="2">IF(R4="","",CONCATENATE(A4,B4,A4))</f>
        <v/>
      </c>
      <c r="D4" s="31" t="str">
        <f>IF(R4="","",VLOOKUP(C4,日付数値化!$E$3:$G$368,3,FALSE))</f>
        <v/>
      </c>
      <c r="E4" s="31" t="str">
        <f>IF(R4="","",VLOOKUP(D4,日付数値化!$G$3:$H$368,2,FALSE))</f>
        <v/>
      </c>
      <c r="G4" s="11">
        <f>ROW()-3</f>
        <v>1</v>
      </c>
      <c r="H4" s="15"/>
      <c r="I4" s="14"/>
      <c r="J4" s="14"/>
      <c r="K4" s="16"/>
      <c r="L4" s="16"/>
      <c r="M4" s="16"/>
      <c r="N4" s="13"/>
      <c r="O4" s="16"/>
      <c r="P4" s="13">
        <f>SUM(K4:O4)</f>
        <v>0</v>
      </c>
      <c r="Q4" s="13">
        <f>IF(P4="","",SUM(P4)/1.1)</f>
        <v>0</v>
      </c>
      <c r="R4" s="15"/>
    </row>
    <row r="5" spans="1:18">
      <c r="A5" s="31">
        <f t="shared" si="0"/>
        <v>1</v>
      </c>
      <c r="B5" s="31">
        <f t="shared" si="1"/>
        <v>0</v>
      </c>
      <c r="C5" s="31" t="str">
        <f t="shared" si="2"/>
        <v/>
      </c>
      <c r="D5" s="31" t="str">
        <f>IF(R5="","",VLOOKUP(C5,日付数値化!$E$3:$G$368,3,FALSE))</f>
        <v/>
      </c>
      <c r="E5" s="31" t="str">
        <f>IF(R5="","",VLOOKUP(D5,日付数値化!$G$3:$H$368,2,FALSE))</f>
        <v/>
      </c>
      <c r="G5" s="14">
        <f t="shared" ref="G5:G43" si="3">ROW()-3</f>
        <v>2</v>
      </c>
      <c r="H5" s="15"/>
      <c r="I5" s="14"/>
      <c r="J5" s="14"/>
      <c r="K5" s="16"/>
      <c r="L5" s="16"/>
      <c r="M5" s="16"/>
      <c r="N5" s="16"/>
      <c r="O5" s="16"/>
      <c r="P5" s="16">
        <f>SUM(K5:O5)</f>
        <v>0</v>
      </c>
      <c r="Q5" s="16">
        <f t="shared" ref="Q5:Q43" si="4">IF(P5="","",SUM(Q4,P5/1.1))</f>
        <v>0</v>
      </c>
      <c r="R5" s="15"/>
    </row>
    <row r="6" spans="1:18">
      <c r="A6" s="31">
        <f t="shared" si="0"/>
        <v>1</v>
      </c>
      <c r="B6" s="31">
        <f t="shared" si="1"/>
        <v>0</v>
      </c>
      <c r="C6" s="31" t="str">
        <f t="shared" si="2"/>
        <v/>
      </c>
      <c r="D6" s="31" t="str">
        <f>IF(R6="","",VLOOKUP(C6,日付数値化!$E$3:$G$368,3,FALSE))</f>
        <v/>
      </c>
      <c r="E6" s="31" t="str">
        <f>IF(R6="","",VLOOKUP(D6,日付数値化!$G$3:$H$368,2,FALSE))</f>
        <v/>
      </c>
      <c r="G6" s="14">
        <f t="shared" si="3"/>
        <v>3</v>
      </c>
      <c r="H6" s="15"/>
      <c r="I6" s="14"/>
      <c r="J6" s="14"/>
      <c r="K6" s="16"/>
      <c r="L6" s="16"/>
      <c r="M6" s="16"/>
      <c r="N6" s="16"/>
      <c r="O6" s="16"/>
      <c r="P6" s="16">
        <f>SUM(K6:O6)</f>
        <v>0</v>
      </c>
      <c r="Q6" s="16">
        <f t="shared" si="4"/>
        <v>0</v>
      </c>
      <c r="R6" s="15"/>
    </row>
    <row r="7" spans="1:18">
      <c r="A7" s="31">
        <f t="shared" si="0"/>
        <v>1</v>
      </c>
      <c r="B7" s="31">
        <f t="shared" si="1"/>
        <v>0</v>
      </c>
      <c r="C7" s="31" t="str">
        <f t="shared" si="2"/>
        <v/>
      </c>
      <c r="D7" s="31" t="str">
        <f>IF(R7="","",VLOOKUP(C7,日付数値化!$E$3:$G$368,3,FALSE))</f>
        <v/>
      </c>
      <c r="E7" s="31" t="str">
        <f>IF(R7="","",VLOOKUP(D7,日付数値化!$G$3:$H$368,2,FALSE))</f>
        <v/>
      </c>
      <c r="G7" s="14">
        <f t="shared" si="3"/>
        <v>4</v>
      </c>
      <c r="H7" s="14"/>
      <c r="I7" s="14"/>
      <c r="J7" s="14"/>
      <c r="K7" s="16"/>
      <c r="L7" s="16"/>
      <c r="M7" s="16"/>
      <c r="N7" s="16"/>
      <c r="O7" s="16"/>
      <c r="P7" s="16">
        <f t="shared" ref="P7:P43" si="5">SUM(K7:O7)</f>
        <v>0</v>
      </c>
      <c r="Q7" s="16">
        <f t="shared" si="4"/>
        <v>0</v>
      </c>
      <c r="R7" s="15"/>
    </row>
    <row r="8" spans="1:18">
      <c r="A8" s="31">
        <f t="shared" si="0"/>
        <v>1</v>
      </c>
      <c r="B8" s="31">
        <f t="shared" si="1"/>
        <v>0</v>
      </c>
      <c r="C8" s="31" t="str">
        <f t="shared" si="2"/>
        <v/>
      </c>
      <c r="D8" s="31" t="str">
        <f>IF(R8="","",VLOOKUP(C8,日付数値化!$E$3:$G$368,3,FALSE))</f>
        <v/>
      </c>
      <c r="E8" s="31" t="str">
        <f>IF(R8="","",VLOOKUP(D8,日付数値化!$G$3:$H$368,2,FALSE))</f>
        <v/>
      </c>
      <c r="G8" s="14">
        <f t="shared" si="3"/>
        <v>5</v>
      </c>
      <c r="H8" s="14"/>
      <c r="I8" s="14"/>
      <c r="J8" s="14"/>
      <c r="K8" s="16"/>
      <c r="L8" s="16"/>
      <c r="M8" s="16"/>
      <c r="N8" s="16"/>
      <c r="O8" s="16"/>
      <c r="P8" s="16">
        <f t="shared" si="5"/>
        <v>0</v>
      </c>
      <c r="Q8" s="16">
        <f t="shared" si="4"/>
        <v>0</v>
      </c>
      <c r="R8" s="15"/>
    </row>
    <row r="9" spans="1:18">
      <c r="A9" s="31">
        <f t="shared" si="0"/>
        <v>1</v>
      </c>
      <c r="B9" s="31">
        <f t="shared" si="1"/>
        <v>0</v>
      </c>
      <c r="C9" s="31" t="str">
        <f t="shared" si="2"/>
        <v/>
      </c>
      <c r="D9" s="31" t="str">
        <f>IF(R9="","",VLOOKUP(C9,日付数値化!$E$3:$G$368,3,FALSE))</f>
        <v/>
      </c>
      <c r="E9" s="31" t="str">
        <f>IF(R9="","",VLOOKUP(D9,日付数値化!$G$3:$H$368,2,FALSE))</f>
        <v/>
      </c>
      <c r="G9" s="14">
        <f t="shared" si="3"/>
        <v>6</v>
      </c>
      <c r="H9" s="14"/>
      <c r="I9" s="14"/>
      <c r="J9" s="14"/>
      <c r="K9" s="16"/>
      <c r="L9" s="16"/>
      <c r="M9" s="16"/>
      <c r="N9" s="16"/>
      <c r="O9" s="16"/>
      <c r="P9" s="16">
        <f t="shared" si="5"/>
        <v>0</v>
      </c>
      <c r="Q9" s="16">
        <f t="shared" si="4"/>
        <v>0</v>
      </c>
      <c r="R9" s="15"/>
    </row>
    <row r="10" spans="1:18">
      <c r="A10" s="31">
        <f t="shared" si="0"/>
        <v>1</v>
      </c>
      <c r="B10" s="31">
        <f t="shared" si="1"/>
        <v>0</v>
      </c>
      <c r="C10" s="31" t="str">
        <f t="shared" si="2"/>
        <v/>
      </c>
      <c r="D10" s="31" t="str">
        <f>IF(R10="","",VLOOKUP(C10,日付数値化!$E$3:$G$368,3,FALSE))</f>
        <v/>
      </c>
      <c r="E10" s="31" t="str">
        <f>IF(R10="","",VLOOKUP(D10,日付数値化!$G$3:$H$368,2,FALSE))</f>
        <v/>
      </c>
      <c r="G10" s="14">
        <f t="shared" si="3"/>
        <v>7</v>
      </c>
      <c r="H10" s="14"/>
      <c r="I10" s="14"/>
      <c r="J10" s="14"/>
      <c r="K10" s="16"/>
      <c r="L10" s="16"/>
      <c r="M10" s="16"/>
      <c r="N10" s="16"/>
      <c r="O10" s="16"/>
      <c r="P10" s="16">
        <f t="shared" si="5"/>
        <v>0</v>
      </c>
      <c r="Q10" s="16">
        <f t="shared" si="4"/>
        <v>0</v>
      </c>
      <c r="R10" s="15"/>
    </row>
    <row r="11" spans="1:18">
      <c r="A11" s="31">
        <f t="shared" si="0"/>
        <v>1</v>
      </c>
      <c r="B11" s="31">
        <f t="shared" si="1"/>
        <v>0</v>
      </c>
      <c r="C11" s="31" t="str">
        <f t="shared" si="2"/>
        <v/>
      </c>
      <c r="D11" s="31" t="str">
        <f>IF(R11="","",VLOOKUP(C11,日付数値化!$E$3:$G$368,3,FALSE))</f>
        <v/>
      </c>
      <c r="E11" s="31" t="str">
        <f>IF(R11="","",VLOOKUP(D11,日付数値化!$G$3:$H$368,2,FALSE))</f>
        <v/>
      </c>
      <c r="G11" s="14">
        <f t="shared" si="3"/>
        <v>8</v>
      </c>
      <c r="H11" s="14"/>
      <c r="I11" s="14"/>
      <c r="J11" s="14"/>
      <c r="K11" s="16"/>
      <c r="L11" s="16"/>
      <c r="M11" s="16"/>
      <c r="N11" s="16"/>
      <c r="O11" s="16"/>
      <c r="P11" s="16">
        <f t="shared" si="5"/>
        <v>0</v>
      </c>
      <c r="Q11" s="16">
        <f t="shared" si="4"/>
        <v>0</v>
      </c>
      <c r="R11" s="15"/>
    </row>
    <row r="12" spans="1:18">
      <c r="A12" s="31">
        <f t="shared" si="0"/>
        <v>1</v>
      </c>
      <c r="B12" s="31">
        <f t="shared" si="1"/>
        <v>0</v>
      </c>
      <c r="C12" s="31" t="str">
        <f t="shared" si="2"/>
        <v/>
      </c>
      <c r="D12" s="31" t="str">
        <f>IF(R12="","",VLOOKUP(C12,日付数値化!$E$3:$G$368,3,FALSE))</f>
        <v/>
      </c>
      <c r="E12" s="31" t="str">
        <f>IF(R12="","",VLOOKUP(D12,日付数値化!$G$3:$H$368,2,FALSE))</f>
        <v/>
      </c>
      <c r="G12" s="14">
        <f t="shared" si="3"/>
        <v>9</v>
      </c>
      <c r="H12" s="14"/>
      <c r="I12" s="14"/>
      <c r="J12" s="14"/>
      <c r="K12" s="16"/>
      <c r="L12" s="16"/>
      <c r="M12" s="16"/>
      <c r="N12" s="16"/>
      <c r="O12" s="16"/>
      <c r="P12" s="16">
        <f t="shared" si="5"/>
        <v>0</v>
      </c>
      <c r="Q12" s="16">
        <f t="shared" si="4"/>
        <v>0</v>
      </c>
      <c r="R12" s="15"/>
    </row>
    <row r="13" spans="1:18">
      <c r="A13" s="31">
        <f t="shared" si="0"/>
        <v>1</v>
      </c>
      <c r="B13" s="31">
        <f t="shared" si="1"/>
        <v>0</v>
      </c>
      <c r="C13" s="31" t="str">
        <f t="shared" si="2"/>
        <v/>
      </c>
      <c r="D13" s="31" t="str">
        <f>IF(R13="","",VLOOKUP(C13,日付数値化!$E$3:$G$368,3,FALSE))</f>
        <v/>
      </c>
      <c r="E13" s="31" t="str">
        <f>IF(R13="","",VLOOKUP(D13,日付数値化!$G$3:$H$368,2,FALSE))</f>
        <v/>
      </c>
      <c r="G13" s="14">
        <f t="shared" si="3"/>
        <v>10</v>
      </c>
      <c r="H13" s="14"/>
      <c r="I13" s="14"/>
      <c r="J13" s="14"/>
      <c r="K13" s="16"/>
      <c r="L13" s="16"/>
      <c r="M13" s="16"/>
      <c r="N13" s="16"/>
      <c r="O13" s="16"/>
      <c r="P13" s="16">
        <f t="shared" si="5"/>
        <v>0</v>
      </c>
      <c r="Q13" s="16">
        <f t="shared" si="4"/>
        <v>0</v>
      </c>
      <c r="R13" s="15"/>
    </row>
    <row r="14" spans="1:18">
      <c r="A14" s="31">
        <f t="shared" si="0"/>
        <v>1</v>
      </c>
      <c r="B14" s="31">
        <f t="shared" si="1"/>
        <v>0</v>
      </c>
      <c r="C14" s="31" t="str">
        <f t="shared" si="2"/>
        <v/>
      </c>
      <c r="D14" s="31" t="str">
        <f>IF(R14="","",VLOOKUP(C14,日付数値化!$E$3:$G$368,3,FALSE))</f>
        <v/>
      </c>
      <c r="E14" s="31" t="str">
        <f>IF(R14="","",VLOOKUP(D14,日付数値化!$G$3:$H$368,2,FALSE))</f>
        <v/>
      </c>
      <c r="G14" s="14">
        <f t="shared" si="3"/>
        <v>11</v>
      </c>
      <c r="H14" s="14"/>
      <c r="I14" s="14"/>
      <c r="J14" s="14"/>
      <c r="K14" s="16"/>
      <c r="L14" s="16"/>
      <c r="M14" s="16"/>
      <c r="N14" s="16"/>
      <c r="O14" s="16"/>
      <c r="P14" s="16">
        <f t="shared" si="5"/>
        <v>0</v>
      </c>
      <c r="Q14" s="16">
        <f t="shared" si="4"/>
        <v>0</v>
      </c>
      <c r="R14" s="15"/>
    </row>
    <row r="15" spans="1:18">
      <c r="A15" s="31">
        <f t="shared" si="0"/>
        <v>1</v>
      </c>
      <c r="B15" s="31">
        <f t="shared" si="1"/>
        <v>0</v>
      </c>
      <c r="C15" s="31" t="str">
        <f t="shared" si="2"/>
        <v/>
      </c>
      <c r="D15" s="31" t="str">
        <f>IF(R15="","",VLOOKUP(C15,日付数値化!$E$3:$G$368,3,FALSE))</f>
        <v/>
      </c>
      <c r="E15" s="31" t="str">
        <f>IF(R15="","",VLOOKUP(D15,日付数値化!$G$3:$H$368,2,FALSE))</f>
        <v/>
      </c>
      <c r="G15" s="14">
        <f t="shared" si="3"/>
        <v>12</v>
      </c>
      <c r="H15" s="14"/>
      <c r="I15" s="14"/>
      <c r="J15" s="14"/>
      <c r="K15" s="16"/>
      <c r="L15" s="16"/>
      <c r="M15" s="16"/>
      <c r="N15" s="16"/>
      <c r="O15" s="16"/>
      <c r="P15" s="16">
        <f t="shared" si="5"/>
        <v>0</v>
      </c>
      <c r="Q15" s="16">
        <f t="shared" si="4"/>
        <v>0</v>
      </c>
      <c r="R15" s="15"/>
    </row>
    <row r="16" spans="1:18">
      <c r="A16" s="31">
        <f t="shared" si="0"/>
        <v>1</v>
      </c>
      <c r="B16" s="31">
        <f t="shared" si="1"/>
        <v>0</v>
      </c>
      <c r="C16" s="31" t="str">
        <f t="shared" si="2"/>
        <v/>
      </c>
      <c r="D16" s="31" t="str">
        <f>IF(R16="","",VLOOKUP(C16,日付数値化!$E$3:$G$368,3,FALSE))</f>
        <v/>
      </c>
      <c r="E16" s="31" t="str">
        <f>IF(R16="","",VLOOKUP(D16,日付数値化!$G$3:$H$368,2,FALSE))</f>
        <v/>
      </c>
      <c r="G16" s="14">
        <f t="shared" si="3"/>
        <v>13</v>
      </c>
      <c r="H16" s="14"/>
      <c r="I16" s="14"/>
      <c r="J16" s="14"/>
      <c r="K16" s="16"/>
      <c r="L16" s="16"/>
      <c r="M16" s="16"/>
      <c r="N16" s="16"/>
      <c r="O16" s="16"/>
      <c r="P16" s="16">
        <f t="shared" si="5"/>
        <v>0</v>
      </c>
      <c r="Q16" s="16">
        <f t="shared" si="4"/>
        <v>0</v>
      </c>
      <c r="R16" s="15"/>
    </row>
    <row r="17" spans="1:21">
      <c r="A17" s="31">
        <f t="shared" si="0"/>
        <v>1</v>
      </c>
      <c r="B17" s="31">
        <f t="shared" si="1"/>
        <v>0</v>
      </c>
      <c r="C17" s="31" t="str">
        <f t="shared" si="2"/>
        <v/>
      </c>
      <c r="D17" s="31" t="str">
        <f>IF(R17="","",VLOOKUP(C17,日付数値化!$E$3:$G$368,3,FALSE))</f>
        <v/>
      </c>
      <c r="E17" s="31" t="str">
        <f>IF(R17="","",VLOOKUP(D17,日付数値化!$G$3:$H$368,2,FALSE))</f>
        <v/>
      </c>
      <c r="G17" s="14">
        <f t="shared" si="3"/>
        <v>14</v>
      </c>
      <c r="H17" s="14"/>
      <c r="I17" s="14"/>
      <c r="J17" s="14"/>
      <c r="K17" s="16"/>
      <c r="L17" s="16"/>
      <c r="M17" s="16"/>
      <c r="N17" s="16"/>
      <c r="O17" s="16"/>
      <c r="P17" s="16">
        <f t="shared" si="5"/>
        <v>0</v>
      </c>
      <c r="Q17" s="16">
        <f t="shared" si="4"/>
        <v>0</v>
      </c>
      <c r="R17" s="15"/>
    </row>
    <row r="18" spans="1:21">
      <c r="A18" s="31">
        <f t="shared" si="0"/>
        <v>1</v>
      </c>
      <c r="B18" s="31">
        <f t="shared" si="1"/>
        <v>0</v>
      </c>
      <c r="C18" s="31" t="str">
        <f t="shared" si="2"/>
        <v/>
      </c>
      <c r="D18" s="31" t="str">
        <f>IF(R18="","",VLOOKUP(C18,日付数値化!$E$3:$G$368,3,FALSE))</f>
        <v/>
      </c>
      <c r="E18" s="31" t="str">
        <f>IF(R18="","",VLOOKUP(D18,日付数値化!$G$3:$H$368,2,FALSE))</f>
        <v/>
      </c>
      <c r="G18" s="14">
        <f t="shared" si="3"/>
        <v>15</v>
      </c>
      <c r="H18" s="14"/>
      <c r="I18" s="14"/>
      <c r="J18" s="14"/>
      <c r="K18" s="16"/>
      <c r="L18" s="16"/>
      <c r="M18" s="16"/>
      <c r="N18" s="16"/>
      <c r="O18" s="16"/>
      <c r="P18" s="16">
        <f t="shared" si="5"/>
        <v>0</v>
      </c>
      <c r="Q18" s="16">
        <f t="shared" si="4"/>
        <v>0</v>
      </c>
      <c r="R18" s="15"/>
    </row>
    <row r="19" spans="1:21">
      <c r="A19" s="31">
        <f t="shared" si="0"/>
        <v>1</v>
      </c>
      <c r="B19" s="31">
        <f t="shared" si="1"/>
        <v>0</v>
      </c>
      <c r="C19" s="31" t="str">
        <f t="shared" si="2"/>
        <v/>
      </c>
      <c r="D19" s="31" t="str">
        <f>IF(R19="","",VLOOKUP(C19,日付数値化!$E$3:$G$368,3,FALSE))</f>
        <v/>
      </c>
      <c r="E19" s="31" t="str">
        <f>IF(R19="","",VLOOKUP(D19,日付数値化!$G$3:$H$368,2,FALSE))</f>
        <v/>
      </c>
      <c r="G19" s="14">
        <f t="shared" si="3"/>
        <v>16</v>
      </c>
      <c r="H19" s="14"/>
      <c r="I19" s="14"/>
      <c r="J19" s="14"/>
      <c r="K19" s="16"/>
      <c r="L19" s="16"/>
      <c r="M19" s="16"/>
      <c r="N19" s="16"/>
      <c r="O19" s="16"/>
      <c r="P19" s="16">
        <f t="shared" si="5"/>
        <v>0</v>
      </c>
      <c r="Q19" s="16">
        <f t="shared" si="4"/>
        <v>0</v>
      </c>
      <c r="R19" s="15"/>
    </row>
    <row r="20" spans="1:21">
      <c r="A20" s="31">
        <f t="shared" si="0"/>
        <v>1</v>
      </c>
      <c r="B20" s="31">
        <f t="shared" si="1"/>
        <v>0</v>
      </c>
      <c r="C20" s="31" t="str">
        <f t="shared" si="2"/>
        <v/>
      </c>
      <c r="D20" s="31" t="str">
        <f>IF(R20="","",VLOOKUP(C20,日付数値化!$E$3:$G$368,3,FALSE))</f>
        <v/>
      </c>
      <c r="E20" s="31" t="str">
        <f>IF(R20="","",VLOOKUP(D20,日付数値化!$G$3:$H$368,2,FALSE))</f>
        <v/>
      </c>
      <c r="G20" s="14">
        <f t="shared" si="3"/>
        <v>17</v>
      </c>
      <c r="H20" s="14"/>
      <c r="I20" s="14"/>
      <c r="J20" s="14"/>
      <c r="K20" s="16"/>
      <c r="L20" s="16"/>
      <c r="M20" s="16"/>
      <c r="N20" s="16"/>
      <c r="O20" s="16"/>
      <c r="P20" s="16">
        <f t="shared" si="5"/>
        <v>0</v>
      </c>
      <c r="Q20" s="16">
        <f t="shared" si="4"/>
        <v>0</v>
      </c>
      <c r="R20" s="15"/>
    </row>
    <row r="21" spans="1:21">
      <c r="A21" s="31">
        <f t="shared" si="0"/>
        <v>1</v>
      </c>
      <c r="B21" s="31">
        <f t="shared" si="1"/>
        <v>0</v>
      </c>
      <c r="C21" s="31" t="str">
        <f t="shared" si="2"/>
        <v/>
      </c>
      <c r="D21" s="31" t="str">
        <f>IF(R21="","",VLOOKUP(C21,日付数値化!$E$3:$G$368,3,FALSE))</f>
        <v/>
      </c>
      <c r="E21" s="31" t="str">
        <f>IF(R21="","",VLOOKUP(D21,日付数値化!$G$3:$H$368,2,FALSE))</f>
        <v/>
      </c>
      <c r="G21" s="14">
        <f t="shared" si="3"/>
        <v>18</v>
      </c>
      <c r="H21" s="14"/>
      <c r="I21" s="14"/>
      <c r="J21" s="14"/>
      <c r="K21" s="16"/>
      <c r="L21" s="16"/>
      <c r="M21" s="16"/>
      <c r="N21" s="16"/>
      <c r="O21" s="16"/>
      <c r="P21" s="16">
        <f t="shared" si="5"/>
        <v>0</v>
      </c>
      <c r="Q21" s="16">
        <f t="shared" si="4"/>
        <v>0</v>
      </c>
      <c r="R21" s="15"/>
    </row>
    <row r="22" spans="1:21">
      <c r="A22" s="31">
        <f t="shared" si="0"/>
        <v>1</v>
      </c>
      <c r="B22" s="31">
        <f t="shared" si="1"/>
        <v>0</v>
      </c>
      <c r="C22" s="31" t="str">
        <f t="shared" si="2"/>
        <v/>
      </c>
      <c r="D22" s="31" t="str">
        <f>IF(R22="","",VLOOKUP(C22,日付数値化!$E$3:$G$368,3,FALSE))</f>
        <v/>
      </c>
      <c r="E22" s="31" t="str">
        <f>IF(R22="","",VLOOKUP(D22,日付数値化!$G$3:$H$368,2,FALSE))</f>
        <v/>
      </c>
      <c r="G22" s="14">
        <f t="shared" si="3"/>
        <v>19</v>
      </c>
      <c r="H22" s="14"/>
      <c r="I22" s="14"/>
      <c r="J22" s="14"/>
      <c r="K22" s="16"/>
      <c r="L22" s="16"/>
      <c r="M22" s="16"/>
      <c r="N22" s="16"/>
      <c r="O22" s="16"/>
      <c r="P22" s="16">
        <f t="shared" si="5"/>
        <v>0</v>
      </c>
      <c r="Q22" s="16">
        <f t="shared" si="4"/>
        <v>0</v>
      </c>
      <c r="R22" s="15"/>
    </row>
    <row r="23" spans="1:21">
      <c r="A23" s="31">
        <f t="shared" si="0"/>
        <v>1</v>
      </c>
      <c r="B23" s="31">
        <f t="shared" si="1"/>
        <v>0</v>
      </c>
      <c r="C23" s="31" t="str">
        <f t="shared" si="2"/>
        <v/>
      </c>
      <c r="D23" s="31" t="str">
        <f>IF(R23="","",VLOOKUP(C23,日付数値化!$E$3:$G$368,3,FALSE))</f>
        <v/>
      </c>
      <c r="E23" s="31" t="str">
        <f>IF(R23="","",VLOOKUP(D23,日付数値化!$G$3:$H$368,2,FALSE))</f>
        <v/>
      </c>
      <c r="G23" s="14">
        <f t="shared" si="3"/>
        <v>20</v>
      </c>
      <c r="H23" s="14"/>
      <c r="I23" s="14"/>
      <c r="J23" s="14"/>
      <c r="K23" s="16"/>
      <c r="L23" s="16"/>
      <c r="M23" s="16"/>
      <c r="N23" s="16"/>
      <c r="O23" s="16"/>
      <c r="P23" s="16">
        <f t="shared" si="5"/>
        <v>0</v>
      </c>
      <c r="Q23" s="16">
        <f t="shared" si="4"/>
        <v>0</v>
      </c>
      <c r="R23" s="15"/>
    </row>
    <row r="24" spans="1:21">
      <c r="A24" s="31">
        <f t="shared" si="0"/>
        <v>1</v>
      </c>
      <c r="B24" s="31">
        <f t="shared" si="1"/>
        <v>0</v>
      </c>
      <c r="C24" s="31" t="str">
        <f t="shared" si="2"/>
        <v/>
      </c>
      <c r="D24" s="31" t="str">
        <f>IF(R24="","",VLOOKUP(C24,日付数値化!$E$3:$G$368,3,FALSE))</f>
        <v/>
      </c>
      <c r="E24" s="31" t="str">
        <f>IF(R24="","",VLOOKUP(D24,日付数値化!$G$3:$H$368,2,FALSE))</f>
        <v/>
      </c>
      <c r="G24" s="14">
        <f t="shared" si="3"/>
        <v>21</v>
      </c>
      <c r="H24" s="14"/>
      <c r="I24" s="14"/>
      <c r="J24" s="14"/>
      <c r="K24" s="16"/>
      <c r="L24" s="16"/>
      <c r="M24" s="16"/>
      <c r="N24" s="16"/>
      <c r="O24" s="16"/>
      <c r="P24" s="16">
        <f t="shared" si="5"/>
        <v>0</v>
      </c>
      <c r="Q24" s="16">
        <f t="shared" si="4"/>
        <v>0</v>
      </c>
      <c r="R24" s="15"/>
    </row>
    <row r="25" spans="1:21">
      <c r="A25" s="31">
        <f t="shared" si="0"/>
        <v>1</v>
      </c>
      <c r="B25" s="31">
        <f t="shared" si="1"/>
        <v>0</v>
      </c>
      <c r="C25" s="31" t="str">
        <f t="shared" si="2"/>
        <v/>
      </c>
      <c r="D25" s="31" t="str">
        <f>IF(R25="","",VLOOKUP(C25,日付数値化!$E$3:$G$368,3,FALSE))</f>
        <v/>
      </c>
      <c r="E25" s="31" t="str">
        <f>IF(R25="","",VLOOKUP(D25,日付数値化!$G$3:$H$368,2,FALSE))</f>
        <v/>
      </c>
      <c r="G25" s="14">
        <f t="shared" si="3"/>
        <v>22</v>
      </c>
      <c r="H25" s="14"/>
      <c r="I25" s="14"/>
      <c r="J25" s="14"/>
      <c r="K25" s="16"/>
      <c r="L25" s="16"/>
      <c r="M25" s="16"/>
      <c r="N25" s="16"/>
      <c r="O25" s="16"/>
      <c r="P25" s="16">
        <f t="shared" si="5"/>
        <v>0</v>
      </c>
      <c r="Q25" s="16">
        <f t="shared" si="4"/>
        <v>0</v>
      </c>
      <c r="R25" s="15"/>
    </row>
    <row r="26" spans="1:21">
      <c r="A26" s="31">
        <f t="shared" si="0"/>
        <v>1</v>
      </c>
      <c r="B26" s="31">
        <f t="shared" si="1"/>
        <v>0</v>
      </c>
      <c r="C26" s="31" t="str">
        <f t="shared" si="2"/>
        <v/>
      </c>
      <c r="D26" s="31" t="str">
        <f>IF(R26="","",VLOOKUP(C26,日付数値化!$E$3:$G$368,3,FALSE))</f>
        <v/>
      </c>
      <c r="E26" s="31" t="str">
        <f>IF(R26="","",VLOOKUP(D26,日付数値化!$G$3:$H$368,2,FALSE))</f>
        <v/>
      </c>
      <c r="G26" s="14">
        <f t="shared" si="3"/>
        <v>23</v>
      </c>
      <c r="H26" s="14"/>
      <c r="I26" s="14"/>
      <c r="J26" s="14"/>
      <c r="K26" s="16"/>
      <c r="L26" s="16"/>
      <c r="M26" s="16"/>
      <c r="N26" s="16"/>
      <c r="O26" s="16"/>
      <c r="P26" s="16">
        <f t="shared" si="5"/>
        <v>0</v>
      </c>
      <c r="Q26" s="16">
        <f t="shared" si="4"/>
        <v>0</v>
      </c>
      <c r="R26" s="15"/>
    </row>
    <row r="27" spans="1:21">
      <c r="A27" s="31">
        <f t="shared" si="0"/>
        <v>1</v>
      </c>
      <c r="B27" s="31">
        <f t="shared" si="1"/>
        <v>0</v>
      </c>
      <c r="C27" s="31" t="str">
        <f t="shared" si="2"/>
        <v/>
      </c>
      <c r="D27" s="31" t="str">
        <f>IF(R27="","",VLOOKUP(C27,日付数値化!$E$3:$G$368,3,FALSE))</f>
        <v/>
      </c>
      <c r="E27" s="31" t="str">
        <f>IF(R27="","",VLOOKUP(D27,日付数値化!$G$3:$H$368,2,FALSE))</f>
        <v/>
      </c>
      <c r="G27" s="14">
        <f t="shared" si="3"/>
        <v>24</v>
      </c>
      <c r="H27" s="14"/>
      <c r="I27" s="14"/>
      <c r="J27" s="14"/>
      <c r="K27" s="16"/>
      <c r="L27" s="16"/>
      <c r="M27" s="16"/>
      <c r="N27" s="16"/>
      <c r="O27" s="16"/>
      <c r="P27" s="16">
        <f t="shared" si="5"/>
        <v>0</v>
      </c>
      <c r="Q27" s="16">
        <f t="shared" si="4"/>
        <v>0</v>
      </c>
      <c r="R27" s="15"/>
    </row>
    <row r="28" spans="1:21">
      <c r="A28" s="31">
        <f t="shared" si="0"/>
        <v>1</v>
      </c>
      <c r="B28" s="31">
        <f t="shared" si="1"/>
        <v>0</v>
      </c>
      <c r="C28" s="31" t="str">
        <f t="shared" si="2"/>
        <v/>
      </c>
      <c r="D28" s="31" t="str">
        <f>IF(R28="","",VLOOKUP(C28,日付数値化!$E$3:$G$368,3,FALSE))</f>
        <v/>
      </c>
      <c r="E28" s="31" t="str">
        <f>IF(R28="","",VLOOKUP(D28,日付数値化!$G$3:$H$368,2,FALSE))</f>
        <v/>
      </c>
      <c r="G28" s="14">
        <f t="shared" si="3"/>
        <v>25</v>
      </c>
      <c r="H28" s="14"/>
      <c r="I28" s="14"/>
      <c r="J28" s="14"/>
      <c r="K28" s="16"/>
      <c r="L28" s="16"/>
      <c r="M28" s="16"/>
      <c r="N28" s="16"/>
      <c r="O28" s="16"/>
      <c r="P28" s="16">
        <f t="shared" si="5"/>
        <v>0</v>
      </c>
      <c r="Q28" s="16">
        <f t="shared" si="4"/>
        <v>0</v>
      </c>
      <c r="R28" s="15"/>
      <c r="S28" s="4"/>
      <c r="T28" s="4"/>
      <c r="U28" s="4"/>
    </row>
    <row r="29" spans="1:21">
      <c r="A29" s="31">
        <f t="shared" si="0"/>
        <v>1</v>
      </c>
      <c r="B29" s="31">
        <f t="shared" si="1"/>
        <v>0</v>
      </c>
      <c r="C29" s="31" t="str">
        <f t="shared" si="2"/>
        <v/>
      </c>
      <c r="D29" s="31" t="str">
        <f>IF(R29="","",VLOOKUP(C29,日付数値化!$E$3:$G$368,3,FALSE))</f>
        <v/>
      </c>
      <c r="E29" s="31" t="str">
        <f>IF(R29="","",VLOOKUP(D29,日付数値化!$G$3:$H$368,2,FALSE))</f>
        <v/>
      </c>
      <c r="G29" s="14">
        <f t="shared" si="3"/>
        <v>26</v>
      </c>
      <c r="H29" s="14"/>
      <c r="I29" s="14"/>
      <c r="J29" s="14"/>
      <c r="K29" s="16"/>
      <c r="L29" s="16"/>
      <c r="M29" s="16"/>
      <c r="N29" s="16"/>
      <c r="O29" s="16"/>
      <c r="P29" s="16">
        <f t="shared" si="5"/>
        <v>0</v>
      </c>
      <c r="Q29" s="16">
        <f t="shared" si="4"/>
        <v>0</v>
      </c>
      <c r="R29" s="15"/>
      <c r="S29" s="4"/>
      <c r="T29" s="4"/>
      <c r="U29" s="4"/>
    </row>
    <row r="30" spans="1:21">
      <c r="A30" s="31">
        <f t="shared" si="0"/>
        <v>1</v>
      </c>
      <c r="B30" s="31">
        <f t="shared" si="1"/>
        <v>0</v>
      </c>
      <c r="C30" s="31" t="str">
        <f t="shared" si="2"/>
        <v/>
      </c>
      <c r="D30" s="31" t="str">
        <f>IF(R30="","",VLOOKUP(C30,日付数値化!$E$3:$G$368,3,FALSE))</f>
        <v/>
      </c>
      <c r="E30" s="31" t="str">
        <f>IF(R30="","",VLOOKUP(D30,日付数値化!$G$3:$H$368,2,FALSE))</f>
        <v/>
      </c>
      <c r="G30" s="14">
        <f t="shared" si="3"/>
        <v>27</v>
      </c>
      <c r="H30" s="14"/>
      <c r="I30" s="14"/>
      <c r="J30" s="14"/>
      <c r="K30" s="16"/>
      <c r="L30" s="16"/>
      <c r="M30" s="16"/>
      <c r="N30" s="16"/>
      <c r="O30" s="16"/>
      <c r="P30" s="16">
        <f t="shared" si="5"/>
        <v>0</v>
      </c>
      <c r="Q30" s="16">
        <f t="shared" si="4"/>
        <v>0</v>
      </c>
      <c r="R30" s="15"/>
      <c r="S30" s="4"/>
      <c r="T30" s="4"/>
      <c r="U30" s="4"/>
    </row>
    <row r="31" spans="1:21">
      <c r="A31" s="31">
        <f t="shared" si="0"/>
        <v>1</v>
      </c>
      <c r="B31" s="31">
        <f t="shared" si="1"/>
        <v>0</v>
      </c>
      <c r="C31" s="31" t="str">
        <f t="shared" si="2"/>
        <v/>
      </c>
      <c r="D31" s="31" t="str">
        <f>IF(R31="","",VLOOKUP(C31,日付数値化!$E$3:$G$368,3,FALSE))</f>
        <v/>
      </c>
      <c r="E31" s="31" t="str">
        <f>IF(R31="","",VLOOKUP(D31,日付数値化!$G$3:$H$368,2,FALSE))</f>
        <v/>
      </c>
      <c r="G31" s="14">
        <f t="shared" si="3"/>
        <v>28</v>
      </c>
      <c r="H31" s="14"/>
      <c r="I31" s="14"/>
      <c r="J31" s="14"/>
      <c r="K31" s="16"/>
      <c r="L31" s="16"/>
      <c r="M31" s="16"/>
      <c r="N31" s="16"/>
      <c r="O31" s="16"/>
      <c r="P31" s="16">
        <f t="shared" si="5"/>
        <v>0</v>
      </c>
      <c r="Q31" s="16">
        <f t="shared" si="4"/>
        <v>0</v>
      </c>
      <c r="R31" s="15"/>
      <c r="S31" s="4"/>
      <c r="T31" s="4"/>
      <c r="U31" s="4"/>
    </row>
    <row r="32" spans="1:21">
      <c r="A32" s="31">
        <f t="shared" si="0"/>
        <v>1</v>
      </c>
      <c r="B32" s="31">
        <f t="shared" si="1"/>
        <v>0</v>
      </c>
      <c r="C32" s="31" t="str">
        <f t="shared" si="2"/>
        <v/>
      </c>
      <c r="D32" s="31" t="str">
        <f>IF(R32="","",VLOOKUP(C32,日付数値化!$E$3:$G$368,3,FALSE))</f>
        <v/>
      </c>
      <c r="E32" s="31" t="str">
        <f>IF(R32="","",VLOOKUP(D32,日付数値化!$G$3:$H$368,2,FALSE))</f>
        <v/>
      </c>
      <c r="G32" s="14">
        <f t="shared" si="3"/>
        <v>29</v>
      </c>
      <c r="H32" s="14"/>
      <c r="I32" s="14"/>
      <c r="J32" s="14"/>
      <c r="K32" s="16"/>
      <c r="L32" s="16"/>
      <c r="M32" s="16"/>
      <c r="N32" s="16"/>
      <c r="O32" s="16"/>
      <c r="P32" s="16">
        <f t="shared" si="5"/>
        <v>0</v>
      </c>
      <c r="Q32" s="16">
        <f t="shared" si="4"/>
        <v>0</v>
      </c>
      <c r="R32" s="15"/>
      <c r="S32" s="4"/>
      <c r="T32" s="4"/>
      <c r="U32" s="4"/>
    </row>
    <row r="33" spans="1:21">
      <c r="A33" s="31">
        <f t="shared" si="0"/>
        <v>1</v>
      </c>
      <c r="B33" s="31">
        <f t="shared" si="1"/>
        <v>0</v>
      </c>
      <c r="C33" s="31" t="str">
        <f t="shared" si="2"/>
        <v/>
      </c>
      <c r="D33" s="31" t="str">
        <f>IF(R33="","",VLOOKUP(C33,日付数値化!$E$3:$G$368,3,FALSE))</f>
        <v/>
      </c>
      <c r="E33" s="31" t="str">
        <f>IF(R33="","",VLOOKUP(D33,日付数値化!$G$3:$H$368,2,FALSE))</f>
        <v/>
      </c>
      <c r="G33" s="14">
        <f t="shared" si="3"/>
        <v>30</v>
      </c>
      <c r="H33" s="14"/>
      <c r="I33" s="14"/>
      <c r="J33" s="14"/>
      <c r="K33" s="16"/>
      <c r="L33" s="16"/>
      <c r="M33" s="16"/>
      <c r="N33" s="16"/>
      <c r="O33" s="16"/>
      <c r="P33" s="16">
        <f t="shared" si="5"/>
        <v>0</v>
      </c>
      <c r="Q33" s="16">
        <f t="shared" si="4"/>
        <v>0</v>
      </c>
      <c r="R33" s="15"/>
      <c r="S33" s="4"/>
      <c r="T33" s="4"/>
      <c r="U33" s="4"/>
    </row>
    <row r="34" spans="1:21">
      <c r="A34" s="31">
        <f t="shared" si="0"/>
        <v>1</v>
      </c>
      <c r="B34" s="31">
        <f t="shared" si="1"/>
        <v>0</v>
      </c>
      <c r="C34" s="31" t="str">
        <f t="shared" si="2"/>
        <v/>
      </c>
      <c r="D34" s="31" t="str">
        <f>IF(R34="","",VLOOKUP(C34,日付数値化!$E$3:$G$368,3,FALSE))</f>
        <v/>
      </c>
      <c r="E34" s="31" t="str">
        <f>IF(R34="","",VLOOKUP(D34,日付数値化!$G$3:$H$368,2,FALSE))</f>
        <v/>
      </c>
      <c r="G34" s="14">
        <f t="shared" si="3"/>
        <v>31</v>
      </c>
      <c r="H34" s="14"/>
      <c r="I34" s="14"/>
      <c r="J34" s="14"/>
      <c r="K34" s="16"/>
      <c r="L34" s="16"/>
      <c r="M34" s="16"/>
      <c r="N34" s="16"/>
      <c r="O34" s="16"/>
      <c r="P34" s="16">
        <f t="shared" si="5"/>
        <v>0</v>
      </c>
      <c r="Q34" s="16">
        <f t="shared" si="4"/>
        <v>0</v>
      </c>
      <c r="R34" s="15"/>
      <c r="S34" s="4"/>
      <c r="T34" s="4"/>
      <c r="U34" s="4"/>
    </row>
    <row r="35" spans="1:21">
      <c r="A35" s="31">
        <f t="shared" si="0"/>
        <v>1</v>
      </c>
      <c r="B35" s="31">
        <f t="shared" si="1"/>
        <v>0</v>
      </c>
      <c r="C35" s="31" t="str">
        <f t="shared" si="2"/>
        <v/>
      </c>
      <c r="D35" s="31" t="str">
        <f>IF(R35="","",VLOOKUP(C35,日付数値化!$E$3:$G$368,3,FALSE))</f>
        <v/>
      </c>
      <c r="E35" s="31" t="str">
        <f>IF(R35="","",VLOOKUP(D35,日付数値化!$G$3:$H$368,2,FALSE))</f>
        <v/>
      </c>
      <c r="G35" s="14">
        <f t="shared" si="3"/>
        <v>32</v>
      </c>
      <c r="H35" s="14"/>
      <c r="I35" s="14"/>
      <c r="J35" s="14"/>
      <c r="K35" s="16"/>
      <c r="L35" s="16"/>
      <c r="M35" s="16"/>
      <c r="N35" s="16"/>
      <c r="O35" s="16"/>
      <c r="P35" s="16">
        <f t="shared" si="5"/>
        <v>0</v>
      </c>
      <c r="Q35" s="16">
        <f t="shared" si="4"/>
        <v>0</v>
      </c>
      <c r="R35" s="15"/>
      <c r="S35" s="4"/>
      <c r="T35" s="4"/>
      <c r="U35" s="4"/>
    </row>
    <row r="36" spans="1:21">
      <c r="A36" s="31">
        <f t="shared" si="0"/>
        <v>1</v>
      </c>
      <c r="B36" s="31">
        <f t="shared" si="1"/>
        <v>0</v>
      </c>
      <c r="C36" s="31" t="str">
        <f t="shared" si="2"/>
        <v/>
      </c>
      <c r="D36" s="31" t="str">
        <f>IF(R36="","",VLOOKUP(C36,日付数値化!$E$3:$G$368,3,FALSE))</f>
        <v/>
      </c>
      <c r="E36" s="31" t="str">
        <f>IF(R36="","",VLOOKUP(D36,日付数値化!$G$3:$H$368,2,FALSE))</f>
        <v/>
      </c>
      <c r="G36" s="14">
        <f t="shared" si="3"/>
        <v>33</v>
      </c>
      <c r="H36" s="14"/>
      <c r="I36" s="14"/>
      <c r="J36" s="14"/>
      <c r="K36" s="16"/>
      <c r="L36" s="16"/>
      <c r="M36" s="16"/>
      <c r="N36" s="16"/>
      <c r="O36" s="16"/>
      <c r="P36" s="16">
        <f t="shared" si="5"/>
        <v>0</v>
      </c>
      <c r="Q36" s="16">
        <f t="shared" si="4"/>
        <v>0</v>
      </c>
      <c r="R36" s="15"/>
      <c r="S36" s="4"/>
      <c r="T36" s="4"/>
      <c r="U36" s="4"/>
    </row>
    <row r="37" spans="1:21">
      <c r="A37" s="31">
        <f t="shared" si="0"/>
        <v>1</v>
      </c>
      <c r="B37" s="31">
        <f t="shared" si="1"/>
        <v>0</v>
      </c>
      <c r="C37" s="31" t="str">
        <f t="shared" si="2"/>
        <v/>
      </c>
      <c r="D37" s="31" t="str">
        <f>IF(R37="","",VLOOKUP(C37,日付数値化!$E$3:$G$368,3,FALSE))</f>
        <v/>
      </c>
      <c r="E37" s="31" t="str">
        <f>IF(R37="","",VLOOKUP(D37,日付数値化!$G$3:$H$368,2,FALSE))</f>
        <v/>
      </c>
      <c r="G37" s="14">
        <f t="shared" si="3"/>
        <v>34</v>
      </c>
      <c r="H37" s="14"/>
      <c r="I37" s="14"/>
      <c r="J37" s="14"/>
      <c r="K37" s="16"/>
      <c r="L37" s="16"/>
      <c r="M37" s="16"/>
      <c r="N37" s="16"/>
      <c r="O37" s="16"/>
      <c r="P37" s="16">
        <f t="shared" si="5"/>
        <v>0</v>
      </c>
      <c r="Q37" s="16">
        <f t="shared" si="4"/>
        <v>0</v>
      </c>
      <c r="R37" s="15"/>
      <c r="S37" s="4"/>
      <c r="T37" s="4"/>
      <c r="U37" s="4"/>
    </row>
    <row r="38" spans="1:21">
      <c r="A38" s="31">
        <f t="shared" si="0"/>
        <v>1</v>
      </c>
      <c r="B38" s="31">
        <f t="shared" si="1"/>
        <v>0</v>
      </c>
      <c r="C38" s="31" t="str">
        <f t="shared" si="2"/>
        <v/>
      </c>
      <c r="D38" s="31" t="str">
        <f>IF(R38="","",VLOOKUP(C38,日付数値化!$E$3:$G$368,3,FALSE))</f>
        <v/>
      </c>
      <c r="E38" s="31" t="str">
        <f>IF(R38="","",VLOOKUP(D38,日付数値化!$G$3:$H$368,2,FALSE))</f>
        <v/>
      </c>
      <c r="G38" s="14">
        <f t="shared" si="3"/>
        <v>35</v>
      </c>
      <c r="H38" s="14"/>
      <c r="I38" s="14"/>
      <c r="J38" s="14"/>
      <c r="K38" s="16"/>
      <c r="L38" s="16"/>
      <c r="M38" s="16"/>
      <c r="N38" s="16"/>
      <c r="O38" s="16"/>
      <c r="P38" s="16">
        <f t="shared" si="5"/>
        <v>0</v>
      </c>
      <c r="Q38" s="16">
        <f t="shared" si="4"/>
        <v>0</v>
      </c>
      <c r="R38" s="15"/>
      <c r="S38" s="4"/>
      <c r="T38" s="4"/>
      <c r="U38" s="4"/>
    </row>
    <row r="39" spans="1:21">
      <c r="A39" s="31">
        <f t="shared" si="0"/>
        <v>1</v>
      </c>
      <c r="B39" s="31">
        <f t="shared" si="1"/>
        <v>0</v>
      </c>
      <c r="C39" s="31" t="str">
        <f t="shared" si="2"/>
        <v/>
      </c>
      <c r="D39" s="31" t="str">
        <f>IF(R39="","",VLOOKUP(C39,日付数値化!$E$3:$G$368,3,FALSE))</f>
        <v/>
      </c>
      <c r="E39" s="31" t="str">
        <f>IF(R39="","",VLOOKUP(D39,日付数値化!$G$3:$H$368,2,FALSE))</f>
        <v/>
      </c>
      <c r="G39" s="14">
        <f t="shared" si="3"/>
        <v>36</v>
      </c>
      <c r="H39" s="14"/>
      <c r="I39" s="14"/>
      <c r="J39" s="14"/>
      <c r="K39" s="16"/>
      <c r="L39" s="16"/>
      <c r="M39" s="16"/>
      <c r="N39" s="16"/>
      <c r="O39" s="16"/>
      <c r="P39" s="16">
        <f t="shared" si="5"/>
        <v>0</v>
      </c>
      <c r="Q39" s="16">
        <f t="shared" si="4"/>
        <v>0</v>
      </c>
      <c r="R39" s="15"/>
      <c r="S39" s="4"/>
      <c r="T39" s="4"/>
      <c r="U39" s="4"/>
    </row>
    <row r="40" spans="1:21">
      <c r="A40" s="31">
        <f t="shared" si="0"/>
        <v>1</v>
      </c>
      <c r="B40" s="31">
        <f t="shared" si="1"/>
        <v>0</v>
      </c>
      <c r="C40" s="31" t="str">
        <f t="shared" si="2"/>
        <v/>
      </c>
      <c r="D40" s="31" t="str">
        <f>IF(R40="","",VLOOKUP(C40,日付数値化!$E$3:$G$368,3,FALSE))</f>
        <v/>
      </c>
      <c r="E40" s="31" t="str">
        <f>IF(R40="","",VLOOKUP(D40,日付数値化!$G$3:$H$368,2,FALSE))</f>
        <v/>
      </c>
      <c r="G40" s="14">
        <f t="shared" si="3"/>
        <v>37</v>
      </c>
      <c r="H40" s="14"/>
      <c r="I40" s="14"/>
      <c r="J40" s="14"/>
      <c r="K40" s="16"/>
      <c r="L40" s="16"/>
      <c r="M40" s="16"/>
      <c r="N40" s="16"/>
      <c r="O40" s="16"/>
      <c r="P40" s="16">
        <f t="shared" si="5"/>
        <v>0</v>
      </c>
      <c r="Q40" s="16">
        <f t="shared" si="4"/>
        <v>0</v>
      </c>
      <c r="R40" s="15"/>
      <c r="S40" s="4"/>
      <c r="T40" s="4"/>
      <c r="U40" s="4"/>
    </row>
    <row r="41" spans="1:21">
      <c r="A41" s="31">
        <f t="shared" si="0"/>
        <v>1</v>
      </c>
      <c r="B41" s="31">
        <f t="shared" si="1"/>
        <v>0</v>
      </c>
      <c r="C41" s="31" t="str">
        <f t="shared" si="2"/>
        <v/>
      </c>
      <c r="D41" s="31" t="str">
        <f>IF(R41="","",VLOOKUP(C41,日付数値化!$E$3:$G$368,3,FALSE))</f>
        <v/>
      </c>
      <c r="E41" s="31" t="str">
        <f>IF(R41="","",VLOOKUP(D41,日付数値化!$G$3:$H$368,2,FALSE))</f>
        <v/>
      </c>
      <c r="G41" s="14">
        <f t="shared" si="3"/>
        <v>38</v>
      </c>
      <c r="H41" s="14"/>
      <c r="I41" s="14"/>
      <c r="J41" s="14"/>
      <c r="K41" s="16"/>
      <c r="L41" s="16"/>
      <c r="M41" s="16"/>
      <c r="N41" s="16"/>
      <c r="O41" s="16"/>
      <c r="P41" s="16">
        <f t="shared" si="5"/>
        <v>0</v>
      </c>
      <c r="Q41" s="16">
        <f t="shared" si="4"/>
        <v>0</v>
      </c>
      <c r="R41" s="15"/>
      <c r="S41" s="4"/>
      <c r="T41" s="4"/>
      <c r="U41" s="4"/>
    </row>
    <row r="42" spans="1:21">
      <c r="A42" s="31">
        <f t="shared" si="0"/>
        <v>1</v>
      </c>
      <c r="B42" s="31">
        <f t="shared" si="1"/>
        <v>0</v>
      </c>
      <c r="C42" s="31" t="str">
        <f t="shared" si="2"/>
        <v/>
      </c>
      <c r="D42" s="31" t="str">
        <f>IF(R42="","",VLOOKUP(C42,日付数値化!$E$3:$G$368,3,FALSE))</f>
        <v/>
      </c>
      <c r="E42" s="31" t="str">
        <f>IF(R42="","",VLOOKUP(D42,日付数値化!$G$3:$H$368,2,FALSE))</f>
        <v/>
      </c>
      <c r="G42" s="14">
        <f t="shared" si="3"/>
        <v>39</v>
      </c>
      <c r="H42" s="14"/>
      <c r="I42" s="14"/>
      <c r="J42" s="14"/>
      <c r="K42" s="16"/>
      <c r="L42" s="16"/>
      <c r="M42" s="16"/>
      <c r="N42" s="16"/>
      <c r="O42" s="16"/>
      <c r="P42" s="16">
        <f t="shared" si="5"/>
        <v>0</v>
      </c>
      <c r="Q42" s="16">
        <f t="shared" si="4"/>
        <v>0</v>
      </c>
      <c r="R42" s="15"/>
      <c r="S42" s="4"/>
      <c r="T42" s="4"/>
      <c r="U42" s="4"/>
    </row>
    <row r="43" spans="1:21" ht="15.6" customHeight="1" thickBot="1">
      <c r="A43" s="31">
        <f t="shared" si="0"/>
        <v>1</v>
      </c>
      <c r="B43" s="31">
        <f t="shared" si="1"/>
        <v>0</v>
      </c>
      <c r="C43" s="31" t="str">
        <f t="shared" si="2"/>
        <v/>
      </c>
      <c r="D43" s="31" t="str">
        <f>IF(R43="","",VLOOKUP(C43,日付数値化!$E$3:$G$368,3,FALSE))</f>
        <v/>
      </c>
      <c r="E43" s="31" t="str">
        <f>IF(R43="","",VLOOKUP(D43,日付数値化!$G$3:$H$368,2,FALSE))</f>
        <v/>
      </c>
      <c r="G43" s="14">
        <f t="shared" si="3"/>
        <v>40</v>
      </c>
      <c r="H43" s="18"/>
      <c r="I43" s="18"/>
      <c r="J43" s="18"/>
      <c r="K43" s="19"/>
      <c r="L43" s="19"/>
      <c r="M43" s="19"/>
      <c r="N43" s="19"/>
      <c r="O43" s="19"/>
      <c r="P43" s="19">
        <f t="shared" si="5"/>
        <v>0</v>
      </c>
      <c r="Q43" s="19">
        <f t="shared" si="4"/>
        <v>0</v>
      </c>
      <c r="R43" s="23"/>
      <c r="S43" s="5"/>
      <c r="T43" s="5"/>
      <c r="U43" s="5"/>
    </row>
    <row r="44" spans="1:21" ht="15.6" customHeight="1" thickBot="1">
      <c r="A44" s="27"/>
      <c r="B44" s="27"/>
      <c r="C44" s="27"/>
      <c r="D44" s="27"/>
      <c r="E44" s="27"/>
      <c r="G44" s="17"/>
      <c r="H44" s="20" t="s">
        <v>9</v>
      </c>
      <c r="I44" s="21"/>
      <c r="J44" s="21"/>
      <c r="K44" s="22">
        <f t="shared" ref="K44:O44" si="6">SUM(K4:K43)</f>
        <v>0</v>
      </c>
      <c r="L44" s="22">
        <f t="shared" si="6"/>
        <v>0</v>
      </c>
      <c r="M44" s="22">
        <f t="shared" si="6"/>
        <v>0</v>
      </c>
      <c r="N44" s="22">
        <f t="shared" si="6"/>
        <v>0</v>
      </c>
      <c r="O44" s="22">
        <f t="shared" si="6"/>
        <v>0</v>
      </c>
      <c r="P44" s="22">
        <f>SUM(P4:P43)</f>
        <v>0</v>
      </c>
      <c r="Q44" s="22">
        <f>SUM(Q4:Q43)</f>
        <v>0</v>
      </c>
      <c r="R44" s="25"/>
      <c r="S44" s="5"/>
      <c r="T44" s="5"/>
      <c r="U44" s="5"/>
    </row>
    <row r="47" spans="1:21">
      <c r="A47" s="6"/>
      <c r="B47" s="6"/>
      <c r="C47" s="6"/>
      <c r="D47" s="6"/>
      <c r="E47" s="6"/>
      <c r="O47" s="6"/>
      <c r="P47" s="6"/>
      <c r="Q47" s="6"/>
      <c r="R47" s="6"/>
      <c r="S47" s="6"/>
      <c r="T47" s="6"/>
    </row>
    <row r="48" spans="1:21">
      <c r="A48" s="6"/>
      <c r="B48" s="6"/>
      <c r="C48" s="6"/>
      <c r="D48" s="6"/>
      <c r="E48" s="6"/>
      <c r="O48" s="6"/>
      <c r="P48" s="6"/>
      <c r="Q48" s="6"/>
      <c r="R48" s="6"/>
      <c r="S48" s="6"/>
      <c r="T48" s="6"/>
    </row>
    <row r="49" spans="1:20">
      <c r="A49" s="6"/>
      <c r="B49" s="6"/>
      <c r="C49" s="6"/>
      <c r="D49" s="6"/>
      <c r="E49" s="6"/>
      <c r="O49" s="6" t="s">
        <v>10</v>
      </c>
      <c r="P49" s="6"/>
      <c r="Q49" s="6"/>
      <c r="R49" s="6"/>
      <c r="S49" s="6"/>
      <c r="T49" s="6"/>
    </row>
    <row r="50" spans="1:20">
      <c r="A50" s="6"/>
      <c r="B50" s="6"/>
      <c r="C50" s="6"/>
      <c r="D50" s="6"/>
      <c r="E50" s="6"/>
      <c r="O50" s="6"/>
      <c r="P50" s="6"/>
      <c r="Q50" s="6"/>
      <c r="R50" s="6"/>
      <c r="S50" s="6"/>
      <c r="T50" s="6"/>
    </row>
    <row r="51" spans="1:20">
      <c r="A51" s="24"/>
      <c r="B51" s="24"/>
      <c r="C51" s="24"/>
      <c r="D51" s="24"/>
      <c r="E51" s="24"/>
      <c r="O51" s="24" t="s">
        <v>11</v>
      </c>
      <c r="P51" s="24"/>
      <c r="Q51" s="24"/>
      <c r="R51" s="24"/>
      <c r="S51" s="24"/>
      <c r="T51" s="24"/>
    </row>
    <row r="52" spans="1:20">
      <c r="A52" s="24"/>
      <c r="B52" s="24"/>
      <c r="C52" s="24"/>
      <c r="D52" s="24"/>
      <c r="E52" s="24"/>
      <c r="O52" s="24"/>
      <c r="P52" s="24"/>
      <c r="Q52" s="24"/>
      <c r="R52" s="24"/>
      <c r="S52" s="24"/>
      <c r="T52" s="24"/>
    </row>
  </sheetData>
  <phoneticPr fontId="1"/>
  <pageMargins left="0.7" right="0.7" top="0.75" bottom="0.75" header="0.3" footer="0.3"/>
  <pageSetup paperSize="8"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0E521-3E76-4B91-A2BB-9587B4863DFC}">
  <dimension ref="B1:R6"/>
  <sheetViews>
    <sheetView showGridLines="0" tabSelected="1" zoomScale="80" zoomScaleNormal="80" workbookViewId="0">
      <selection activeCell="R11" sqref="R11"/>
    </sheetView>
  </sheetViews>
  <sheetFormatPr defaultColWidth="8.625" defaultRowHeight="15.75"/>
  <cols>
    <col min="1" max="1" width="1.25" style="2" customWidth="1"/>
    <col min="2" max="2" width="12.875" style="2" customWidth="1"/>
    <col min="3" max="18" width="13.125" style="2" customWidth="1"/>
    <col min="19" max="16384" width="8.625" style="2"/>
  </cols>
  <sheetData>
    <row r="1" spans="2:18" ht="6" customHeight="1"/>
    <row r="2" spans="2:18" ht="21">
      <c r="B2" s="34" t="s">
        <v>17</v>
      </c>
    </row>
    <row r="3" spans="2:18">
      <c r="C3" s="7" t="s">
        <v>18</v>
      </c>
      <c r="D3" s="7" t="s">
        <v>19</v>
      </c>
      <c r="E3" s="7" t="s">
        <v>20</v>
      </c>
      <c r="F3" s="7" t="s">
        <v>21</v>
      </c>
      <c r="G3" s="7" t="s">
        <v>22</v>
      </c>
      <c r="H3" s="7" t="s">
        <v>23</v>
      </c>
      <c r="I3" s="7" t="s">
        <v>24</v>
      </c>
      <c r="J3" s="7" t="s">
        <v>25</v>
      </c>
      <c r="K3" s="7" t="s">
        <v>26</v>
      </c>
      <c r="L3" s="7" t="s">
        <v>27</v>
      </c>
      <c r="M3" s="7" t="s">
        <v>28</v>
      </c>
      <c r="N3" s="7" t="s">
        <v>29</v>
      </c>
      <c r="O3" s="10" t="s">
        <v>59</v>
      </c>
      <c r="P3" s="10" t="s">
        <v>60</v>
      </c>
      <c r="Q3" s="10" t="s">
        <v>61</v>
      </c>
      <c r="R3" s="10" t="s">
        <v>62</v>
      </c>
    </row>
    <row r="4" spans="2:18" hidden="1">
      <c r="C4" s="7">
        <v>1</v>
      </c>
      <c r="D4" s="7">
        <v>2</v>
      </c>
      <c r="E4" s="7">
        <v>3</v>
      </c>
      <c r="F4" s="7">
        <v>4</v>
      </c>
      <c r="G4" s="7">
        <v>5</v>
      </c>
      <c r="H4" s="7">
        <v>6</v>
      </c>
      <c r="I4" s="7">
        <v>7</v>
      </c>
      <c r="J4" s="7">
        <v>8</v>
      </c>
      <c r="K4" s="7">
        <v>9</v>
      </c>
      <c r="L4" s="7">
        <v>10</v>
      </c>
      <c r="M4" s="7">
        <v>11</v>
      </c>
      <c r="N4" s="7">
        <v>12</v>
      </c>
      <c r="O4" s="3"/>
      <c r="P4" s="3"/>
      <c r="Q4" s="3"/>
      <c r="R4" s="3"/>
    </row>
    <row r="5" spans="2:18">
      <c r="B5" s="10" t="s">
        <v>31</v>
      </c>
      <c r="C5" s="8">
        <f>売上表_1月!Q44</f>
        <v>32499999.99999997</v>
      </c>
      <c r="D5" s="8">
        <f>売上表_2月!Q44</f>
        <v>67454545.454545468</v>
      </c>
      <c r="E5" s="8">
        <f>売上表_3月!Q44</f>
        <v>101181818.1818181</v>
      </c>
      <c r="F5" s="8">
        <f>売上表_4月!Q44</f>
        <v>67454545.454545468</v>
      </c>
      <c r="G5" s="8">
        <f>売上表_5月!Q44</f>
        <v>62181818.18181815</v>
      </c>
      <c r="H5" s="8">
        <f>売上表_6月!Q44</f>
        <v>64999999.99999994</v>
      </c>
      <c r="I5" s="8">
        <f>売上表_7月!Q44</f>
        <v>68545454.545454502</v>
      </c>
      <c r="J5" s="8">
        <f>売上表_8月!Q44</f>
        <v>68545454.545454502</v>
      </c>
      <c r="K5" s="8">
        <f>売上表_9月!Q44</f>
        <v>68545454.545454502</v>
      </c>
      <c r="L5" s="8">
        <f>売上表_10月!Q44</f>
        <v>68545454.545454502</v>
      </c>
      <c r="M5" s="8">
        <f>売上表_11月!Q44</f>
        <v>68545454.545454502</v>
      </c>
      <c r="N5" s="8">
        <f>売上表_12月!Q44</f>
        <v>68545454.545454502</v>
      </c>
      <c r="O5" s="39">
        <f>SUM(C5:H5)</f>
        <v>395772727.27272707</v>
      </c>
      <c r="P5" s="39">
        <f>SUM(I5:N5)</f>
        <v>411272727.27272701</v>
      </c>
      <c r="Q5" s="39">
        <f>SUM(O5:P5)</f>
        <v>807045454.54545403</v>
      </c>
      <c r="R5" s="8">
        <f>AVERAGE(C5:N5)</f>
        <v>67253787.87878783</v>
      </c>
    </row>
    <row r="6" spans="2:18">
      <c r="B6" s="10" t="s">
        <v>30</v>
      </c>
      <c r="C6" s="33">
        <f>SUMIF(売上表_1月!$E$4:$E$43,C4,売上表_1月!$Q$4:$Q$43)+SUMIF(売上表_2月!$E$4:$E$43,C4,売上表_2月!$Q$4:$Q$43)+SUMIF(売上表_3月!$E$4:$E$43,C4,売上表_3月!$Q$4:$Q$43)+SUMIF(売上表_4月!$E$4:$E$43,C4,売上表_4月!$Q$4:$Q$43)+SUMIF(売上表_5月!$E$4:$E$43,C4,売上表_5月!$Q$4:$Q$43)+SUMIF(売上表_6月!$E$4:$E$43,C4,売上表_6月!$Q$4:$Q$43)+SUMIF(売上表_7月!$E$4:$E$43,C4,売上表_7月!$Q$4:$Q$43)+SUMIF(売上表_8月!$E$4:$E$43,C4,売上表_8月!$Q$4:$Q$43)+SUMIF(売上表_9月!$E$4:$E$43,C4,売上表_9月!$Q$4:$Q$43)+SUMIF(売上表_10月!$E$4:$E$43,C4,売上表_10月!$Q$4:$Q$43)+SUMIF(売上表_11月!$E$4:$E$43,C4,売上表_11月!$Q$4:$Q$43)+SUMIF(売上表_12月!$E$4:$E$43,C4,売上表_12月!$Q$4:$Q$43)+SUMIF(年度切替用!$E$4:$E$43,C4,年度切替用!$Q$4:$Q$43)</f>
        <v>15954545.454545453</v>
      </c>
      <c r="D6" s="33">
        <f>SUMIF(売上表_1月!$E$4:$E$43,D4,売上表_1月!$Q$4:$Q$43)+SUMIF(売上表_2月!$E$4:$E$43,D4,売上表_2月!$Q$4:$Q$43)+SUMIF(売上表_3月!$E$4:$E$43,D4,売上表_3月!$Q$4:$Q$43)+SUMIF(売上表_4月!$E$4:$E$43,D4,売上表_4月!$Q$4:$Q$43)+SUMIF(売上表_5月!$E$4:$E$43,D4,売上表_5月!$Q$4:$Q$43)+SUMIF(売上表_6月!$E$4:$E$43,D4,売上表_6月!$Q$4:$Q$43)+SUMIF(売上表_7月!$E$4:$E$43,D4,売上表_7月!$Q$4:$Q$43)+SUMIF(売上表_8月!$E$4:$E$43,D4,売上表_8月!$Q$4:$Q$43)+SUMIF(売上表_9月!$E$4:$E$43,D4,売上表_9月!$Q$4:$Q$43)+SUMIF(売上表_10月!$E$4:$E$43,D4,売上表_10月!$Q$4:$Q$43)+SUMIF(売上表_11月!$E$4:$E$43,D4,売上表_11月!$Q$4:$Q$43)+SUMIF(売上表_12月!$E$4:$E$43,D4,売上表_12月!$Q$4:$Q$43)+SUMIF(年度切替用!$E$4:$E$43,D4,年度切替用!$Q$4:$Q$43)</f>
        <v>15545454.545454545</v>
      </c>
      <c r="E6" s="33">
        <f>SUMIF(売上表_1月!$E$4:$E$43,E4,売上表_1月!$Q$4:$Q$43)+SUMIF(売上表_2月!$E$4:$E$43,E4,売上表_2月!$Q$4:$Q$43)+SUMIF(売上表_3月!$E$4:$E$43,E4,売上表_3月!$Q$4:$Q$43)+SUMIF(売上表_4月!$E$4:$E$43,E4,売上表_4月!$Q$4:$Q$43)+SUMIF(売上表_5月!$E$4:$E$43,E4,売上表_5月!$Q$4:$Q$43)+SUMIF(売上表_6月!$E$4:$E$43,E4,売上表_6月!$Q$4:$Q$43)+SUMIF(売上表_7月!$E$4:$E$43,E4,売上表_7月!$Q$4:$Q$43)+SUMIF(売上表_8月!$E$4:$E$43,E4,売上表_8月!$Q$4:$Q$43)+SUMIF(売上表_9月!$E$4:$E$43,E4,売上表_9月!$Q$4:$Q$43)+SUMIF(売上表_10月!$E$4:$E$43,E4,売上表_10月!$Q$4:$Q$43)+SUMIF(売上表_11月!$E$4:$E$43,E4,売上表_11月!$Q$4:$Q$43)+SUMIF(売上表_12月!$E$4:$E$43,E4,売上表_12月!$Q$4:$Q$43)+SUMIF(年度切替用!$E$4:$E$43,E4,年度切替用!$Q$4:$Q$43)</f>
        <v>76727272.727272689</v>
      </c>
      <c r="F6" s="33">
        <f>SUMIF(売上表_1月!$E$4:$E$43,F4,売上表_1月!$Q$4:$Q$43)+SUMIF(売上表_2月!$E$4:$E$43,F4,売上表_2月!$Q$4:$Q$43)+SUMIF(売上表_3月!$E$4:$E$43,F4,売上表_3月!$Q$4:$Q$43)+SUMIF(売上表_4月!$E$4:$E$43,F4,売上表_4月!$Q$4:$Q$43)+SUMIF(売上表_5月!$E$4:$E$43,F4,売上表_5月!$Q$4:$Q$43)+SUMIF(売上表_6月!$E$4:$E$43,F4,売上表_6月!$Q$4:$Q$43)+SUMIF(売上表_7月!$E$4:$E$43,F4,売上表_7月!$Q$4:$Q$43)+SUMIF(売上表_8月!$E$4:$E$43,F4,売上表_8月!$Q$4:$Q$43)+SUMIF(売上表_9月!$E$4:$E$43,F4,売上表_9月!$Q$4:$Q$43)+SUMIF(売上表_10月!$E$4:$E$43,F4,売上表_10月!$Q$4:$Q$43)+SUMIF(売上表_11月!$E$4:$E$43,F4,売上表_11月!$Q$4:$Q$43)+SUMIF(売上表_12月!$E$4:$E$43,F4,売上表_12月!$Q$4:$Q$43)+SUMIF(年度切替用!$E$4:$E$43,F4,年度切替用!$Q$4:$Q$43)</f>
        <v>36909090.909090906</v>
      </c>
      <c r="G6" s="33">
        <f>SUMIF(売上表_1月!$E$4:$E$43,G4,売上表_1月!$Q$4:$Q$43)+SUMIF(売上表_2月!$E$4:$E$43,G4,売上表_2月!$Q$4:$Q$43)+SUMIF(売上表_3月!$E$4:$E$43,G4,売上表_3月!$Q$4:$Q$43)+SUMIF(売上表_4月!$E$4:$E$43,G4,売上表_4月!$Q$4:$Q$43)+SUMIF(売上表_5月!$E$4:$E$43,G4,売上表_5月!$Q$4:$Q$43)+SUMIF(売上表_6月!$E$4:$E$43,G4,売上表_6月!$Q$4:$Q$43)+SUMIF(売上表_7月!$E$4:$E$43,G4,売上表_7月!$Q$4:$Q$43)+SUMIF(売上表_8月!$E$4:$E$43,G4,売上表_8月!$Q$4:$Q$43)+SUMIF(売上表_9月!$E$4:$E$43,G4,売上表_9月!$Q$4:$Q$43)+SUMIF(売上表_10月!$E$4:$E$43,G4,売上表_10月!$Q$4:$Q$43)+SUMIF(売上表_11月!$E$4:$E$43,G4,売上表_11月!$Q$4:$Q$43)+SUMIF(売上表_12月!$E$4:$E$43,G4,売上表_12月!$Q$4:$Q$43)+SUMIF(年度切替用!$E$4:$E$43,G4,年度切替用!$Q$4:$Q$43)</f>
        <v>27272727.27272727</v>
      </c>
      <c r="H6" s="33">
        <f>SUMIF(売上表_1月!$E$4:$E$43,H4,売上表_1月!$Q$4:$Q$43)+SUMIF(売上表_2月!$E$4:$E$43,H4,売上表_2月!$Q$4:$Q$43)+SUMIF(売上表_3月!$E$4:$E$43,H4,売上表_3月!$Q$4:$Q$43)+SUMIF(売上表_4月!$E$4:$E$43,H4,売上表_4月!$Q$4:$Q$43)+SUMIF(売上表_5月!$E$4:$E$43,H4,売上表_5月!$Q$4:$Q$43)+SUMIF(売上表_6月!$E$4:$E$43,H4,売上表_6月!$Q$4:$Q$43)+SUMIF(売上表_7月!$E$4:$E$43,H4,売上表_7月!$Q$4:$Q$43)+SUMIF(売上表_8月!$E$4:$E$43,H4,売上表_8月!$Q$4:$Q$43)+SUMIF(売上表_9月!$E$4:$E$43,H4,売上表_9月!$Q$4:$Q$43)+SUMIF(売上表_10月!$E$4:$E$43,H4,売上表_10月!$Q$4:$Q$43)+SUMIF(売上表_11月!$E$4:$E$43,H4,売上表_11月!$Q$4:$Q$43)+SUMIF(売上表_12月!$E$4:$E$43,H4,売上表_12月!$Q$4:$Q$43)+SUMIF(年度切替用!$E$4:$E$43,H4,年度切替用!$Q$4:$Q$43)</f>
        <v>31909090.909090906</v>
      </c>
      <c r="I6" s="33">
        <f>SUMIF(売上表_1月!$E$4:$E$43,I4,売上表_1月!$Q$4:$Q$43)+SUMIF(売上表_2月!$E$4:$E$43,I4,売上表_2月!$Q$4:$Q$43)+SUMIF(売上表_3月!$E$4:$E$43,I4,売上表_3月!$Q$4:$Q$43)+SUMIF(売上表_4月!$E$4:$E$43,I4,売上表_4月!$Q$4:$Q$43)+SUMIF(売上表_5月!$E$4:$E$43,I4,売上表_5月!$Q$4:$Q$43)+SUMIF(売上表_6月!$E$4:$E$43,I4,売上表_6月!$Q$4:$Q$43)+SUMIF(売上表_7月!$E$4:$E$43,I4,売上表_7月!$Q$4:$Q$43)+SUMIF(売上表_8月!$E$4:$E$43,I4,売上表_8月!$Q$4:$Q$43)+SUMIF(売上表_9月!$E$4:$E$43,I4,売上表_9月!$Q$4:$Q$43)+SUMIF(売上表_10月!$E$4:$E$43,I4,売上表_10月!$Q$4:$Q$43)+SUMIF(売上表_11月!$E$4:$E$43,I4,売上表_11月!$Q$4:$Q$43)+SUMIF(売上表_12月!$E$4:$E$43,I4,売上表_12月!$Q$4:$Q$43)+SUMIF(年度切替用!$E$4:$E$43,I4,年度切替用!$Q$4:$Q$43)</f>
        <v>39545454.545454539</v>
      </c>
      <c r="J6" s="33">
        <f>SUMIF(売上表_1月!$E$4:$E$43,J4,売上表_1月!$Q$4:$Q$43)+SUMIF(売上表_2月!$E$4:$E$43,J4,売上表_2月!$Q$4:$Q$43)+SUMIF(売上表_3月!$E$4:$E$43,J4,売上表_3月!$Q$4:$Q$43)+SUMIF(売上表_4月!$E$4:$E$43,J4,売上表_4月!$Q$4:$Q$43)+SUMIF(売上表_5月!$E$4:$E$43,J4,売上表_5月!$Q$4:$Q$43)+SUMIF(売上表_6月!$E$4:$E$43,J4,売上表_6月!$Q$4:$Q$43)+SUMIF(売上表_7月!$E$4:$E$43,J4,売上表_7月!$Q$4:$Q$43)+SUMIF(売上表_8月!$E$4:$E$43,J4,売上表_8月!$Q$4:$Q$43)+SUMIF(売上表_9月!$E$4:$E$43,J4,売上表_9月!$Q$4:$Q$43)+SUMIF(売上表_10月!$E$4:$E$43,J4,売上表_10月!$Q$4:$Q$43)+SUMIF(売上表_11月!$E$4:$E$43,J4,売上表_11月!$Q$4:$Q$43)+SUMIF(売上表_12月!$E$4:$E$43,J4,売上表_12月!$Q$4:$Q$43)+SUMIF(年度切替用!$E$4:$E$43,J4,年度切替用!$Q$4:$Q$43)</f>
        <v>90909.090909090897</v>
      </c>
      <c r="K6" s="33">
        <f>SUMIF(売上表_1月!$E$4:$E$43,K4,売上表_1月!$Q$4:$Q$43)+SUMIF(売上表_2月!$E$4:$E$43,K4,売上表_2月!$Q$4:$Q$43)+SUMIF(売上表_3月!$E$4:$E$43,K4,売上表_3月!$Q$4:$Q$43)+SUMIF(売上表_4月!$E$4:$E$43,K4,売上表_4月!$Q$4:$Q$43)+SUMIF(売上表_5月!$E$4:$E$43,K4,売上表_5月!$Q$4:$Q$43)+SUMIF(売上表_6月!$E$4:$E$43,K4,売上表_6月!$Q$4:$Q$43)+SUMIF(売上表_7月!$E$4:$E$43,K4,売上表_7月!$Q$4:$Q$43)+SUMIF(売上表_8月!$E$4:$E$43,K4,売上表_8月!$Q$4:$Q$43)+SUMIF(売上表_9月!$E$4:$E$43,K4,売上表_9月!$Q$4:$Q$43)+SUMIF(売上表_10月!$E$4:$E$43,K4,売上表_10月!$Q$4:$Q$43)+SUMIF(売上表_11月!$E$4:$E$43,K4,売上表_11月!$Q$4:$Q$43)+SUMIF(売上表_12月!$E$4:$E$43,K4,売上表_12月!$Q$4:$Q$43)+SUMIF(年度切替用!$E$4:$E$43,K4,年度切替用!$Q$4:$Q$43)</f>
        <v>79000000</v>
      </c>
      <c r="L6" s="33">
        <f>SUMIF(売上表_1月!$E$4:$E$43,L4,売上表_1月!$Q$4:$Q$43)+SUMIF(売上表_2月!$E$4:$E$43,L4,売上表_2月!$Q$4:$Q$43)+SUMIF(売上表_3月!$E$4:$E$43,L4,売上表_3月!$Q$4:$Q$43)+SUMIF(売上表_4月!$E$4:$E$43,L4,売上表_4月!$Q$4:$Q$43)+SUMIF(売上表_5月!$E$4:$E$43,L4,売上表_5月!$Q$4:$Q$43)+SUMIF(売上表_6月!$E$4:$E$43,L4,売上表_6月!$Q$4:$Q$43)+SUMIF(売上表_7月!$E$4:$E$43,L4,売上表_7月!$Q$4:$Q$43)+SUMIF(売上表_8月!$E$4:$E$43,L4,売上表_8月!$Q$4:$Q$43)+SUMIF(売上表_9月!$E$4:$E$43,L4,売上表_9月!$Q$4:$Q$43)+SUMIF(売上表_10月!$E$4:$E$43,L4,売上表_10月!$Q$4:$Q$43)+SUMIF(売上表_11月!$E$4:$E$43,L4,売上表_11月!$Q$4:$Q$43)+SUMIF(売上表_12月!$E$4:$E$43,L4,売上表_12月!$Q$4:$Q$43)+SUMIF(年度切替用!$E$4:$E$43,L4,年度切替用!$Q$4:$Q$43)</f>
        <v>39545454.545454539</v>
      </c>
      <c r="M6" s="33">
        <f>SUMIF(売上表_1月!$E$4:$E$43,M4,売上表_1月!$Q$4:$Q$43)+SUMIF(売上表_2月!$E$4:$E$43,M4,売上表_2月!$Q$4:$Q$43)+SUMIF(売上表_3月!$E$4:$E$43,M4,売上表_3月!$Q$4:$Q$43)+SUMIF(売上表_4月!$E$4:$E$43,M4,売上表_4月!$Q$4:$Q$43)+SUMIF(売上表_5月!$E$4:$E$43,M4,売上表_5月!$Q$4:$Q$43)+SUMIF(売上表_6月!$E$4:$E$43,M4,売上表_6月!$Q$4:$Q$43)+SUMIF(売上表_7月!$E$4:$E$43,M4,売上表_7月!$Q$4:$Q$43)+SUMIF(売上表_8月!$E$4:$E$43,M4,売上表_8月!$Q$4:$Q$43)+SUMIF(売上表_9月!$E$4:$E$43,M4,売上表_9月!$Q$4:$Q$43)+SUMIF(売上表_10月!$E$4:$E$43,M4,売上表_10月!$Q$4:$Q$43)+SUMIF(売上表_11月!$E$4:$E$43,M4,売上表_11月!$Q$4:$Q$43)+SUMIF(売上表_12月!$E$4:$E$43,M4,売上表_12月!$Q$4:$Q$43)+SUMIF(年度切替用!$E$4:$E$43,M4,年度切替用!$Q$4:$Q$43)</f>
        <v>39545454.545454539</v>
      </c>
      <c r="N6" s="33">
        <f>SUMIF(売上表_1月!$E$4:$E$43,N4,売上表_1月!$Q$4:$Q$43)+SUMIF(売上表_2月!$E$4:$E$43,N4,売上表_2月!$Q$4:$Q$43)+SUMIF(売上表_3月!$E$4:$E$43,N4,売上表_3月!$Q$4:$Q$43)+SUMIF(売上表_4月!$E$4:$E$43,N4,売上表_4月!$Q$4:$Q$43)+SUMIF(売上表_5月!$E$4:$E$43,N4,売上表_5月!$Q$4:$Q$43)+SUMIF(売上表_6月!$E$4:$E$43,N4,売上表_6月!$Q$4:$Q$43)+SUMIF(売上表_7月!$E$4:$E$43,N4,売上表_7月!$Q$4:$Q$43)+SUMIF(売上表_8月!$E$4:$E$43,N4,売上表_8月!$Q$4:$Q$43)+SUMIF(売上表_9月!$E$4:$E$43,N4,売上表_9月!$Q$4:$Q$43)+SUMIF(売上表_10月!$E$4:$E$43,N4,売上表_10月!$Q$4:$Q$43)+SUMIF(売上表_11月!$E$4:$E$43,N4,売上表_11月!$Q$4:$Q$43)+SUMIF(売上表_12月!$E$4:$E$43,N4,売上表_12月!$Q$4:$Q$43)+SUMIF(年度切替用!$E$4:$E$43,N4,年度切替用!$Q$4:$Q$43)</f>
        <v>39545454.545454539</v>
      </c>
      <c r="O6" s="39">
        <f>SUM(C6:H6)</f>
        <v>204318181.81818178</v>
      </c>
      <c r="P6" s="39">
        <f>SUM(I6:N6)</f>
        <v>237272727.27272722</v>
      </c>
      <c r="Q6" s="39">
        <f>SUM(O6:P6)</f>
        <v>441590909.090909</v>
      </c>
      <c r="R6" s="8">
        <f>AVERAGE(C6:N6)</f>
        <v>36799242.424242422</v>
      </c>
    </row>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2"/>
  <sheetViews>
    <sheetView showGridLines="0" topLeftCell="F1" zoomScaleNormal="100" workbookViewId="0">
      <selection activeCell="R29" sqref="R29"/>
    </sheetView>
  </sheetViews>
  <sheetFormatPr defaultColWidth="8.625" defaultRowHeight="15.75"/>
  <cols>
    <col min="1" max="5" width="12.125" style="2" hidden="1" customWidth="1"/>
    <col min="6" max="6" width="0.75" style="2" customWidth="1"/>
    <col min="7" max="7" width="3.625" style="2" customWidth="1"/>
    <col min="8" max="8" width="12.125" style="2" customWidth="1"/>
    <col min="9" max="9" width="32.125" style="2" customWidth="1"/>
    <col min="10" max="10" width="6.375" style="2" customWidth="1"/>
    <col min="11" max="17" width="12.5" style="2" customWidth="1"/>
    <col min="18" max="18" width="12.125" style="2" customWidth="1"/>
    <col min="19" max="19" width="1.5" style="2" customWidth="1"/>
    <col min="20" max="20" width="27.625" style="2" customWidth="1"/>
    <col min="21" max="16384" width="8.625" style="2"/>
  </cols>
  <sheetData>
    <row r="1" spans="1:23" ht="6.6" customHeight="1"/>
    <row r="2" spans="1:23">
      <c r="A2" s="2" t="s">
        <v>39</v>
      </c>
      <c r="G2" s="2" t="s">
        <v>13</v>
      </c>
    </row>
    <row r="3" spans="1:23">
      <c r="A3" s="26" t="s">
        <v>40</v>
      </c>
      <c r="B3" s="26" t="s">
        <v>41</v>
      </c>
      <c r="C3" s="26" t="s">
        <v>42</v>
      </c>
      <c r="D3" s="26" t="s">
        <v>43</v>
      </c>
      <c r="E3" s="26" t="s">
        <v>45</v>
      </c>
      <c r="G3" s="9" t="s">
        <v>12</v>
      </c>
      <c r="H3" s="7" t="s">
        <v>0</v>
      </c>
      <c r="I3" s="7" t="s">
        <v>1</v>
      </c>
      <c r="J3" s="7" t="s">
        <v>2</v>
      </c>
      <c r="K3" s="7" t="s">
        <v>3</v>
      </c>
      <c r="L3" s="7" t="s">
        <v>4</v>
      </c>
      <c r="M3" s="7" t="s">
        <v>5</v>
      </c>
      <c r="N3" s="7" t="s">
        <v>6</v>
      </c>
      <c r="O3" s="7" t="s">
        <v>15</v>
      </c>
      <c r="P3" s="7" t="s">
        <v>7</v>
      </c>
      <c r="Q3" s="7" t="s">
        <v>8</v>
      </c>
      <c r="R3" s="7" t="s">
        <v>16</v>
      </c>
      <c r="T3" s="10" t="s">
        <v>14</v>
      </c>
    </row>
    <row r="4" spans="1:23">
      <c r="A4" s="31">
        <f t="shared" ref="A4:A43" si="0">MONTH(R4)</f>
        <v>12</v>
      </c>
      <c r="B4" s="31">
        <f t="shared" ref="B4:B43" si="1">DAY(R4)</f>
        <v>21</v>
      </c>
      <c r="C4" s="31" t="str">
        <f t="shared" ref="C4:C43" si="2">IF(R4="","",CONCATENATE(A4,B4,A4))</f>
        <v>122112</v>
      </c>
      <c r="D4" s="31">
        <f>IF(R4="","",VLOOKUP(C4,日付数値化!$E$3:$G$368,3,FALSE))</f>
        <v>356</v>
      </c>
      <c r="E4" s="31">
        <f>IF(R4="","",VLOOKUP(D4,日付数値化!$G$3:$H$368,2,FALSE))</f>
        <v>1</v>
      </c>
      <c r="G4" s="11">
        <f>ROW()-3</f>
        <v>1</v>
      </c>
      <c r="H4" s="12"/>
      <c r="I4" s="11"/>
      <c r="J4" s="11"/>
      <c r="K4" s="13">
        <v>10000</v>
      </c>
      <c r="L4" s="13">
        <v>10000</v>
      </c>
      <c r="M4" s="13">
        <v>10000</v>
      </c>
      <c r="N4" s="13">
        <v>10000</v>
      </c>
      <c r="O4" s="13">
        <v>10000</v>
      </c>
      <c r="P4" s="13">
        <f>SUM(K4:O4)</f>
        <v>50000</v>
      </c>
      <c r="Q4" s="13">
        <f>IF(P4="","",SUM(P4)/1.1)</f>
        <v>45454.545454545449</v>
      </c>
      <c r="R4" s="12">
        <v>44186</v>
      </c>
      <c r="T4" s="35">
        <f>SUMMARY!C6</f>
        <v>15954545.454545453</v>
      </c>
      <c r="V4" s="2">
        <f>MONTH(R4)</f>
        <v>12</v>
      </c>
      <c r="W4" s="2">
        <f>DAY(R4)</f>
        <v>21</v>
      </c>
    </row>
    <row r="5" spans="1:23">
      <c r="A5" s="31">
        <f t="shared" si="0"/>
        <v>12</v>
      </c>
      <c r="B5" s="31">
        <f t="shared" si="1"/>
        <v>21</v>
      </c>
      <c r="C5" s="31" t="str">
        <f t="shared" si="2"/>
        <v>122112</v>
      </c>
      <c r="D5" s="31">
        <f>IF(R5="","",VLOOKUP(C5,日付数値化!$E$3:$G$368,3,FALSE))</f>
        <v>356</v>
      </c>
      <c r="E5" s="31">
        <f>IF(R5="","",VLOOKUP(D5,日付数値化!$G$3:$H$368,2,FALSE))</f>
        <v>1</v>
      </c>
      <c r="G5" s="14">
        <f t="shared" ref="G5:G43" si="3">ROW()-3</f>
        <v>2</v>
      </c>
      <c r="H5" s="15"/>
      <c r="I5" s="14"/>
      <c r="J5" s="14"/>
      <c r="K5" s="13">
        <v>10000</v>
      </c>
      <c r="L5" s="13">
        <v>10000</v>
      </c>
      <c r="M5" s="13">
        <v>10000</v>
      </c>
      <c r="N5" s="13">
        <v>10000</v>
      </c>
      <c r="O5" s="13">
        <v>10000</v>
      </c>
      <c r="P5" s="16">
        <f>SUM(K5:O5)</f>
        <v>50000</v>
      </c>
      <c r="Q5" s="16">
        <f t="shared" ref="Q5:Q43" si="4">IF(P5="","",SUM(Q4,P5/1.1))</f>
        <v>90909.090909090897</v>
      </c>
      <c r="R5" s="12">
        <v>44186</v>
      </c>
      <c r="T5" s="35"/>
    </row>
    <row r="6" spans="1:23">
      <c r="A6" s="31">
        <f t="shared" si="0"/>
        <v>12</v>
      </c>
      <c r="B6" s="31">
        <f t="shared" si="1"/>
        <v>21</v>
      </c>
      <c r="C6" s="31" t="str">
        <f t="shared" si="2"/>
        <v>122112</v>
      </c>
      <c r="D6" s="31">
        <f>IF(R6="","",VLOOKUP(C6,日付数値化!$E$3:$G$368,3,FALSE))</f>
        <v>356</v>
      </c>
      <c r="E6" s="31">
        <f>IF(R6="","",VLOOKUP(D6,日付数値化!$G$3:$H$368,2,FALSE))</f>
        <v>1</v>
      </c>
      <c r="G6" s="14">
        <f t="shared" si="3"/>
        <v>3</v>
      </c>
      <c r="H6" s="15"/>
      <c r="I6" s="14"/>
      <c r="J6" s="14"/>
      <c r="K6" s="13">
        <v>10000</v>
      </c>
      <c r="L6" s="13">
        <v>10000</v>
      </c>
      <c r="M6" s="13">
        <v>10000</v>
      </c>
      <c r="N6" s="13">
        <v>10000</v>
      </c>
      <c r="O6" s="13">
        <v>10000</v>
      </c>
      <c r="P6" s="16">
        <f>SUM(K6:O6)</f>
        <v>50000</v>
      </c>
      <c r="Q6" s="16">
        <f t="shared" si="4"/>
        <v>136363.63636363635</v>
      </c>
      <c r="R6" s="12">
        <v>44186</v>
      </c>
      <c r="T6" s="35"/>
    </row>
    <row r="7" spans="1:23">
      <c r="A7" s="31">
        <f t="shared" si="0"/>
        <v>12</v>
      </c>
      <c r="B7" s="31">
        <f t="shared" si="1"/>
        <v>21</v>
      </c>
      <c r="C7" s="31" t="str">
        <f t="shared" si="2"/>
        <v>122112</v>
      </c>
      <c r="D7" s="31">
        <f>IF(R7="","",VLOOKUP(C7,日付数値化!$E$3:$G$368,3,FALSE))</f>
        <v>356</v>
      </c>
      <c r="E7" s="31">
        <f>IF(R7="","",VLOOKUP(D7,日付数値化!$G$3:$H$368,2,FALSE))</f>
        <v>1</v>
      </c>
      <c r="G7" s="14">
        <f t="shared" si="3"/>
        <v>4</v>
      </c>
      <c r="H7" s="14"/>
      <c r="I7" s="14"/>
      <c r="J7" s="14"/>
      <c r="K7" s="13">
        <v>10000</v>
      </c>
      <c r="L7" s="13">
        <v>10000</v>
      </c>
      <c r="M7" s="13">
        <v>10000</v>
      </c>
      <c r="N7" s="13">
        <v>10000</v>
      </c>
      <c r="O7" s="13">
        <v>10000</v>
      </c>
      <c r="P7" s="16">
        <f t="shared" ref="P7:P43" si="5">SUM(K7:O7)</f>
        <v>50000</v>
      </c>
      <c r="Q7" s="16">
        <f t="shared" si="4"/>
        <v>181818.18181818179</v>
      </c>
      <c r="R7" s="12">
        <v>44186</v>
      </c>
      <c r="T7" s="35"/>
    </row>
    <row r="8" spans="1:23">
      <c r="A8" s="31">
        <f t="shared" si="0"/>
        <v>12</v>
      </c>
      <c r="B8" s="31">
        <f t="shared" si="1"/>
        <v>21</v>
      </c>
      <c r="C8" s="31" t="str">
        <f t="shared" si="2"/>
        <v>122112</v>
      </c>
      <c r="D8" s="31">
        <f>IF(R8="","",VLOOKUP(C8,日付数値化!$E$3:$G$368,3,FALSE))</f>
        <v>356</v>
      </c>
      <c r="E8" s="31">
        <f>IF(R8="","",VLOOKUP(D8,日付数値化!$G$3:$H$368,2,FALSE))</f>
        <v>1</v>
      </c>
      <c r="G8" s="14">
        <f t="shared" si="3"/>
        <v>5</v>
      </c>
      <c r="H8" s="14"/>
      <c r="I8" s="14"/>
      <c r="J8" s="14"/>
      <c r="K8" s="13">
        <v>10000</v>
      </c>
      <c r="L8" s="13">
        <v>10000</v>
      </c>
      <c r="M8" s="13">
        <v>10000</v>
      </c>
      <c r="N8" s="13">
        <v>10000</v>
      </c>
      <c r="O8" s="13">
        <v>10000</v>
      </c>
      <c r="P8" s="16">
        <f t="shared" si="5"/>
        <v>50000</v>
      </c>
      <c r="Q8" s="16">
        <f t="shared" si="4"/>
        <v>227272.72727272724</v>
      </c>
      <c r="R8" s="12">
        <v>44186</v>
      </c>
    </row>
    <row r="9" spans="1:23">
      <c r="A9" s="31">
        <f t="shared" si="0"/>
        <v>12</v>
      </c>
      <c r="B9" s="31">
        <f t="shared" si="1"/>
        <v>21</v>
      </c>
      <c r="C9" s="31" t="str">
        <f t="shared" si="2"/>
        <v>122112</v>
      </c>
      <c r="D9" s="31">
        <f>IF(R9="","",VLOOKUP(C9,日付数値化!$E$3:$G$368,3,FALSE))</f>
        <v>356</v>
      </c>
      <c r="E9" s="31">
        <f>IF(R9="","",VLOOKUP(D9,日付数値化!$G$3:$H$368,2,FALSE))</f>
        <v>1</v>
      </c>
      <c r="G9" s="14">
        <f t="shared" si="3"/>
        <v>6</v>
      </c>
      <c r="H9" s="14"/>
      <c r="I9" s="14"/>
      <c r="J9" s="14"/>
      <c r="K9" s="13">
        <v>10000</v>
      </c>
      <c r="L9" s="13">
        <v>10000</v>
      </c>
      <c r="M9" s="13">
        <v>10000</v>
      </c>
      <c r="N9" s="13">
        <v>10000</v>
      </c>
      <c r="O9" s="13">
        <v>10000</v>
      </c>
      <c r="P9" s="16">
        <f t="shared" si="5"/>
        <v>50000</v>
      </c>
      <c r="Q9" s="16">
        <f t="shared" si="4"/>
        <v>272727.27272727271</v>
      </c>
      <c r="R9" s="12">
        <v>44186</v>
      </c>
    </row>
    <row r="10" spans="1:23">
      <c r="A10" s="31">
        <f t="shared" si="0"/>
        <v>12</v>
      </c>
      <c r="B10" s="31">
        <f t="shared" si="1"/>
        <v>21</v>
      </c>
      <c r="C10" s="31" t="str">
        <f t="shared" si="2"/>
        <v>122112</v>
      </c>
      <c r="D10" s="31">
        <f>IF(R10="","",VLOOKUP(C10,日付数値化!$E$3:$G$368,3,FALSE))</f>
        <v>356</v>
      </c>
      <c r="E10" s="31">
        <f>IF(R10="","",VLOOKUP(D10,日付数値化!$G$3:$H$368,2,FALSE))</f>
        <v>1</v>
      </c>
      <c r="G10" s="14">
        <f t="shared" si="3"/>
        <v>7</v>
      </c>
      <c r="H10" s="14"/>
      <c r="I10" s="14"/>
      <c r="J10" s="14"/>
      <c r="K10" s="13">
        <v>10000</v>
      </c>
      <c r="L10" s="13">
        <v>10000</v>
      </c>
      <c r="M10" s="13">
        <v>10000</v>
      </c>
      <c r="N10" s="13">
        <v>10000</v>
      </c>
      <c r="O10" s="13">
        <v>10000</v>
      </c>
      <c r="P10" s="16">
        <f t="shared" si="5"/>
        <v>50000</v>
      </c>
      <c r="Q10" s="16">
        <f t="shared" si="4"/>
        <v>318181.81818181818</v>
      </c>
      <c r="R10" s="12">
        <v>44186</v>
      </c>
    </row>
    <row r="11" spans="1:23">
      <c r="A11" s="31">
        <f t="shared" si="0"/>
        <v>12</v>
      </c>
      <c r="B11" s="31">
        <f t="shared" si="1"/>
        <v>21</v>
      </c>
      <c r="C11" s="31" t="str">
        <f t="shared" si="2"/>
        <v>122112</v>
      </c>
      <c r="D11" s="31">
        <f>IF(R11="","",VLOOKUP(C11,日付数値化!$E$3:$G$368,3,FALSE))</f>
        <v>356</v>
      </c>
      <c r="E11" s="31">
        <f>IF(R11="","",VLOOKUP(D11,日付数値化!$G$3:$H$368,2,FALSE))</f>
        <v>1</v>
      </c>
      <c r="G11" s="14">
        <f t="shared" si="3"/>
        <v>8</v>
      </c>
      <c r="H11" s="14"/>
      <c r="I11" s="14"/>
      <c r="J11" s="14"/>
      <c r="K11" s="13">
        <v>10000</v>
      </c>
      <c r="L11" s="13">
        <v>10000</v>
      </c>
      <c r="M11" s="13">
        <v>10000</v>
      </c>
      <c r="N11" s="13">
        <v>10000</v>
      </c>
      <c r="O11" s="13">
        <v>10000</v>
      </c>
      <c r="P11" s="16">
        <f t="shared" si="5"/>
        <v>50000</v>
      </c>
      <c r="Q11" s="16">
        <f t="shared" si="4"/>
        <v>363636.36363636365</v>
      </c>
      <c r="R11" s="12">
        <v>44186</v>
      </c>
    </row>
    <row r="12" spans="1:23">
      <c r="A12" s="31">
        <f t="shared" si="0"/>
        <v>12</v>
      </c>
      <c r="B12" s="31">
        <f t="shared" si="1"/>
        <v>21</v>
      </c>
      <c r="C12" s="31" t="str">
        <f t="shared" si="2"/>
        <v>122112</v>
      </c>
      <c r="D12" s="31">
        <f>IF(R12="","",VLOOKUP(C12,日付数値化!$E$3:$G$368,3,FALSE))</f>
        <v>356</v>
      </c>
      <c r="E12" s="31">
        <f>IF(R12="","",VLOOKUP(D12,日付数値化!$G$3:$H$368,2,FALSE))</f>
        <v>1</v>
      </c>
      <c r="G12" s="14">
        <f t="shared" si="3"/>
        <v>9</v>
      </c>
      <c r="H12" s="14"/>
      <c r="I12" s="14"/>
      <c r="J12" s="14"/>
      <c r="K12" s="13">
        <v>10000</v>
      </c>
      <c r="L12" s="13">
        <v>10000</v>
      </c>
      <c r="M12" s="13">
        <v>10000</v>
      </c>
      <c r="N12" s="13">
        <v>10000</v>
      </c>
      <c r="O12" s="13">
        <v>10000</v>
      </c>
      <c r="P12" s="16">
        <f t="shared" si="5"/>
        <v>50000</v>
      </c>
      <c r="Q12" s="16">
        <f t="shared" si="4"/>
        <v>409090.90909090912</v>
      </c>
      <c r="R12" s="12">
        <v>44186</v>
      </c>
    </row>
    <row r="13" spans="1:23">
      <c r="A13" s="31">
        <f t="shared" si="0"/>
        <v>12</v>
      </c>
      <c r="B13" s="31">
        <f t="shared" si="1"/>
        <v>21</v>
      </c>
      <c r="C13" s="31" t="str">
        <f t="shared" si="2"/>
        <v>122112</v>
      </c>
      <c r="D13" s="31">
        <f>IF(R13="","",VLOOKUP(C13,日付数値化!$E$3:$G$368,3,FALSE))</f>
        <v>356</v>
      </c>
      <c r="E13" s="31">
        <f>IF(R13="","",VLOOKUP(D13,日付数値化!$G$3:$H$368,2,FALSE))</f>
        <v>1</v>
      </c>
      <c r="G13" s="14">
        <f t="shared" si="3"/>
        <v>10</v>
      </c>
      <c r="H13" s="14"/>
      <c r="I13" s="14"/>
      <c r="J13" s="14"/>
      <c r="K13" s="13">
        <v>10000</v>
      </c>
      <c r="L13" s="13">
        <v>10000</v>
      </c>
      <c r="M13" s="13">
        <v>10000</v>
      </c>
      <c r="N13" s="13">
        <v>10000</v>
      </c>
      <c r="O13" s="13">
        <v>10000</v>
      </c>
      <c r="P13" s="16">
        <f t="shared" si="5"/>
        <v>50000</v>
      </c>
      <c r="Q13" s="16">
        <f t="shared" si="4"/>
        <v>454545.45454545459</v>
      </c>
      <c r="R13" s="12">
        <v>44186</v>
      </c>
    </row>
    <row r="14" spans="1:23">
      <c r="A14" s="31">
        <f t="shared" si="0"/>
        <v>12</v>
      </c>
      <c r="B14" s="31">
        <f t="shared" si="1"/>
        <v>21</v>
      </c>
      <c r="C14" s="31" t="str">
        <f t="shared" si="2"/>
        <v>122112</v>
      </c>
      <c r="D14" s="31">
        <f>IF(R14="","",VLOOKUP(C14,日付数値化!$E$3:$G$368,3,FALSE))</f>
        <v>356</v>
      </c>
      <c r="E14" s="31">
        <f>IF(R14="","",VLOOKUP(D14,日付数値化!$G$3:$H$368,2,FALSE))</f>
        <v>1</v>
      </c>
      <c r="G14" s="14">
        <f t="shared" si="3"/>
        <v>11</v>
      </c>
      <c r="H14" s="14"/>
      <c r="I14" s="14"/>
      <c r="J14" s="14"/>
      <c r="K14" s="13">
        <v>10000</v>
      </c>
      <c r="L14" s="13">
        <v>10000</v>
      </c>
      <c r="M14" s="13">
        <v>10000</v>
      </c>
      <c r="N14" s="13">
        <v>10000</v>
      </c>
      <c r="O14" s="13">
        <v>10000</v>
      </c>
      <c r="P14" s="16">
        <f t="shared" si="5"/>
        <v>50000</v>
      </c>
      <c r="Q14" s="16">
        <f t="shared" si="4"/>
        <v>500000.00000000006</v>
      </c>
      <c r="R14" s="12">
        <v>44186</v>
      </c>
    </row>
    <row r="15" spans="1:23">
      <c r="A15" s="31">
        <f t="shared" si="0"/>
        <v>12</v>
      </c>
      <c r="B15" s="31">
        <f t="shared" si="1"/>
        <v>21</v>
      </c>
      <c r="C15" s="31" t="str">
        <f t="shared" si="2"/>
        <v>122112</v>
      </c>
      <c r="D15" s="31">
        <f>IF(R15="","",VLOOKUP(C15,日付数値化!$E$3:$G$368,3,FALSE))</f>
        <v>356</v>
      </c>
      <c r="E15" s="31">
        <f>IF(R15="","",VLOOKUP(D15,日付数値化!$G$3:$H$368,2,FALSE))</f>
        <v>1</v>
      </c>
      <c r="G15" s="14">
        <f t="shared" si="3"/>
        <v>12</v>
      </c>
      <c r="H15" s="14"/>
      <c r="I15" s="14"/>
      <c r="J15" s="14"/>
      <c r="K15" s="13">
        <v>10000</v>
      </c>
      <c r="L15" s="13">
        <v>10000</v>
      </c>
      <c r="M15" s="13">
        <v>10000</v>
      </c>
      <c r="N15" s="13">
        <v>10000</v>
      </c>
      <c r="O15" s="13">
        <v>10000</v>
      </c>
      <c r="P15" s="16">
        <f t="shared" si="5"/>
        <v>50000</v>
      </c>
      <c r="Q15" s="16">
        <f t="shared" si="4"/>
        <v>545454.54545454553</v>
      </c>
      <c r="R15" s="12">
        <v>44186</v>
      </c>
    </row>
    <row r="16" spans="1:23">
      <c r="A16" s="31">
        <f t="shared" si="0"/>
        <v>12</v>
      </c>
      <c r="B16" s="31">
        <f t="shared" si="1"/>
        <v>21</v>
      </c>
      <c r="C16" s="31" t="str">
        <f t="shared" si="2"/>
        <v>122112</v>
      </c>
      <c r="D16" s="31">
        <f>IF(R16="","",VLOOKUP(C16,日付数値化!$E$3:$G$368,3,FALSE))</f>
        <v>356</v>
      </c>
      <c r="E16" s="31">
        <f>IF(R16="","",VLOOKUP(D16,日付数値化!$G$3:$H$368,2,FALSE))</f>
        <v>1</v>
      </c>
      <c r="G16" s="14">
        <f t="shared" si="3"/>
        <v>13</v>
      </c>
      <c r="H16" s="14"/>
      <c r="I16" s="14"/>
      <c r="J16" s="14"/>
      <c r="K16" s="13">
        <v>10000</v>
      </c>
      <c r="L16" s="13">
        <v>10000</v>
      </c>
      <c r="M16" s="13">
        <v>10000</v>
      </c>
      <c r="N16" s="13">
        <v>10000</v>
      </c>
      <c r="O16" s="13">
        <v>10000</v>
      </c>
      <c r="P16" s="16">
        <f t="shared" si="5"/>
        <v>50000</v>
      </c>
      <c r="Q16" s="16">
        <f t="shared" si="4"/>
        <v>590909.09090909094</v>
      </c>
      <c r="R16" s="12">
        <v>44186</v>
      </c>
    </row>
    <row r="17" spans="1:23">
      <c r="A17" s="31">
        <f t="shared" si="0"/>
        <v>12</v>
      </c>
      <c r="B17" s="31">
        <f t="shared" si="1"/>
        <v>21</v>
      </c>
      <c r="C17" s="31" t="str">
        <f t="shared" si="2"/>
        <v>122112</v>
      </c>
      <c r="D17" s="31">
        <f>IF(R17="","",VLOOKUP(C17,日付数値化!$E$3:$G$368,3,FALSE))</f>
        <v>356</v>
      </c>
      <c r="E17" s="31">
        <f>IF(R17="","",VLOOKUP(D17,日付数値化!$G$3:$H$368,2,FALSE))</f>
        <v>1</v>
      </c>
      <c r="G17" s="14">
        <f t="shared" si="3"/>
        <v>14</v>
      </c>
      <c r="H17" s="14"/>
      <c r="I17" s="14"/>
      <c r="J17" s="14"/>
      <c r="K17" s="13">
        <v>10000</v>
      </c>
      <c r="L17" s="13">
        <v>10000</v>
      </c>
      <c r="M17" s="13">
        <v>10000</v>
      </c>
      <c r="N17" s="13">
        <v>10000</v>
      </c>
      <c r="O17" s="13">
        <v>10000</v>
      </c>
      <c r="P17" s="16">
        <f t="shared" si="5"/>
        <v>50000</v>
      </c>
      <c r="Q17" s="16">
        <f t="shared" si="4"/>
        <v>636363.63636363635</v>
      </c>
      <c r="R17" s="12">
        <v>44186</v>
      </c>
    </row>
    <row r="18" spans="1:23">
      <c r="A18" s="31">
        <f t="shared" si="0"/>
        <v>12</v>
      </c>
      <c r="B18" s="31">
        <f t="shared" si="1"/>
        <v>21</v>
      </c>
      <c r="C18" s="31" t="str">
        <f t="shared" si="2"/>
        <v>122112</v>
      </c>
      <c r="D18" s="31">
        <f>IF(R18="","",VLOOKUP(C18,日付数値化!$E$3:$G$368,3,FALSE))</f>
        <v>356</v>
      </c>
      <c r="E18" s="31">
        <f>IF(R18="","",VLOOKUP(D18,日付数値化!$G$3:$H$368,2,FALSE))</f>
        <v>1</v>
      </c>
      <c r="G18" s="14">
        <f t="shared" si="3"/>
        <v>15</v>
      </c>
      <c r="H18" s="14"/>
      <c r="I18" s="14"/>
      <c r="J18" s="14"/>
      <c r="K18" s="13">
        <v>10000</v>
      </c>
      <c r="L18" s="13">
        <v>10000</v>
      </c>
      <c r="M18" s="13">
        <v>10000</v>
      </c>
      <c r="N18" s="13">
        <v>10000</v>
      </c>
      <c r="O18" s="13">
        <v>10000</v>
      </c>
      <c r="P18" s="16">
        <f t="shared" si="5"/>
        <v>50000</v>
      </c>
      <c r="Q18" s="16">
        <f t="shared" si="4"/>
        <v>681818.18181818177</v>
      </c>
      <c r="R18" s="12">
        <v>44186</v>
      </c>
    </row>
    <row r="19" spans="1:23">
      <c r="A19" s="31">
        <f t="shared" si="0"/>
        <v>12</v>
      </c>
      <c r="B19" s="31">
        <f t="shared" si="1"/>
        <v>21</v>
      </c>
      <c r="C19" s="31" t="str">
        <f t="shared" si="2"/>
        <v>122112</v>
      </c>
      <c r="D19" s="31">
        <f>IF(R19="","",VLOOKUP(C19,日付数値化!$E$3:$G$368,3,FALSE))</f>
        <v>356</v>
      </c>
      <c r="E19" s="31">
        <f>IF(R19="","",VLOOKUP(D19,日付数値化!$G$3:$H$368,2,FALSE))</f>
        <v>1</v>
      </c>
      <c r="G19" s="14">
        <f t="shared" si="3"/>
        <v>16</v>
      </c>
      <c r="H19" s="14"/>
      <c r="I19" s="14"/>
      <c r="J19" s="14"/>
      <c r="K19" s="13">
        <v>10000</v>
      </c>
      <c r="L19" s="13">
        <v>10000</v>
      </c>
      <c r="M19" s="13">
        <v>10000</v>
      </c>
      <c r="N19" s="13">
        <v>10000</v>
      </c>
      <c r="O19" s="13">
        <v>10000</v>
      </c>
      <c r="P19" s="16">
        <f t="shared" si="5"/>
        <v>50000</v>
      </c>
      <c r="Q19" s="16">
        <f t="shared" si="4"/>
        <v>727272.72727272718</v>
      </c>
      <c r="R19" s="12">
        <v>44186</v>
      </c>
    </row>
    <row r="20" spans="1:23">
      <c r="A20" s="31">
        <f t="shared" si="0"/>
        <v>12</v>
      </c>
      <c r="B20" s="31">
        <f t="shared" si="1"/>
        <v>21</v>
      </c>
      <c r="C20" s="31" t="str">
        <f t="shared" si="2"/>
        <v>122112</v>
      </c>
      <c r="D20" s="31">
        <f>IF(R20="","",VLOOKUP(C20,日付数値化!$E$3:$G$368,3,FALSE))</f>
        <v>356</v>
      </c>
      <c r="E20" s="31">
        <f>IF(R20="","",VLOOKUP(D20,日付数値化!$G$3:$H$368,2,FALSE))</f>
        <v>1</v>
      </c>
      <c r="G20" s="14">
        <f t="shared" si="3"/>
        <v>17</v>
      </c>
      <c r="H20" s="14"/>
      <c r="I20" s="14"/>
      <c r="J20" s="14"/>
      <c r="K20" s="13">
        <v>10000</v>
      </c>
      <c r="L20" s="13">
        <v>10000</v>
      </c>
      <c r="M20" s="13">
        <v>10000</v>
      </c>
      <c r="N20" s="13">
        <v>10000</v>
      </c>
      <c r="O20" s="13">
        <v>10000</v>
      </c>
      <c r="P20" s="16">
        <f t="shared" si="5"/>
        <v>50000</v>
      </c>
      <c r="Q20" s="16">
        <f t="shared" si="4"/>
        <v>772727.27272727259</v>
      </c>
      <c r="R20" s="12">
        <v>44186</v>
      </c>
    </row>
    <row r="21" spans="1:23">
      <c r="A21" s="31">
        <f t="shared" si="0"/>
        <v>12</v>
      </c>
      <c r="B21" s="31">
        <f t="shared" si="1"/>
        <v>21</v>
      </c>
      <c r="C21" s="31" t="str">
        <f t="shared" si="2"/>
        <v>122112</v>
      </c>
      <c r="D21" s="31">
        <f>IF(R21="","",VLOOKUP(C21,日付数値化!$E$3:$G$368,3,FALSE))</f>
        <v>356</v>
      </c>
      <c r="E21" s="31">
        <f>IF(R21="","",VLOOKUP(D21,日付数値化!$G$3:$H$368,2,FALSE))</f>
        <v>1</v>
      </c>
      <c r="G21" s="14">
        <f t="shared" si="3"/>
        <v>18</v>
      </c>
      <c r="H21" s="14"/>
      <c r="I21" s="14"/>
      <c r="J21" s="14"/>
      <c r="K21" s="13">
        <v>10000</v>
      </c>
      <c r="L21" s="13">
        <v>10000</v>
      </c>
      <c r="M21" s="13">
        <v>10000</v>
      </c>
      <c r="N21" s="13">
        <v>10000</v>
      </c>
      <c r="O21" s="13">
        <v>10000</v>
      </c>
      <c r="P21" s="16">
        <f t="shared" si="5"/>
        <v>50000</v>
      </c>
      <c r="Q21" s="16">
        <f t="shared" si="4"/>
        <v>818181.818181818</v>
      </c>
      <c r="R21" s="12">
        <v>44186</v>
      </c>
    </row>
    <row r="22" spans="1:23">
      <c r="A22" s="31">
        <f t="shared" si="0"/>
        <v>12</v>
      </c>
      <c r="B22" s="31">
        <f t="shared" si="1"/>
        <v>21</v>
      </c>
      <c r="C22" s="31" t="str">
        <f t="shared" si="2"/>
        <v>122112</v>
      </c>
      <c r="D22" s="31">
        <f>IF(R22="","",VLOOKUP(C22,日付数値化!$E$3:$G$368,3,FALSE))</f>
        <v>356</v>
      </c>
      <c r="E22" s="31">
        <f>IF(R22="","",VLOOKUP(D22,日付数値化!$G$3:$H$368,2,FALSE))</f>
        <v>1</v>
      </c>
      <c r="G22" s="14">
        <f t="shared" si="3"/>
        <v>19</v>
      </c>
      <c r="H22" s="14"/>
      <c r="I22" s="14"/>
      <c r="J22" s="14"/>
      <c r="K22" s="13">
        <v>10000</v>
      </c>
      <c r="L22" s="13">
        <v>10000</v>
      </c>
      <c r="M22" s="13">
        <v>10000</v>
      </c>
      <c r="N22" s="13">
        <v>10000</v>
      </c>
      <c r="O22" s="13">
        <v>10000</v>
      </c>
      <c r="P22" s="16">
        <f t="shared" si="5"/>
        <v>50000</v>
      </c>
      <c r="Q22" s="16">
        <f t="shared" si="4"/>
        <v>863636.36363636341</v>
      </c>
      <c r="R22" s="12">
        <v>44186</v>
      </c>
    </row>
    <row r="23" spans="1:23">
      <c r="A23" s="31">
        <f t="shared" si="0"/>
        <v>12</v>
      </c>
      <c r="B23" s="31">
        <f t="shared" si="1"/>
        <v>21</v>
      </c>
      <c r="C23" s="31" t="str">
        <f t="shared" si="2"/>
        <v>122112</v>
      </c>
      <c r="D23" s="31">
        <f>IF(R23="","",VLOOKUP(C23,日付数値化!$E$3:$G$368,3,FALSE))</f>
        <v>356</v>
      </c>
      <c r="E23" s="31">
        <f>IF(R23="","",VLOOKUP(D23,日付数値化!$G$3:$H$368,2,FALSE))</f>
        <v>1</v>
      </c>
      <c r="G23" s="14">
        <f t="shared" si="3"/>
        <v>20</v>
      </c>
      <c r="H23" s="14"/>
      <c r="I23" s="14"/>
      <c r="J23" s="14"/>
      <c r="K23" s="13">
        <v>10000</v>
      </c>
      <c r="L23" s="13">
        <v>10000</v>
      </c>
      <c r="M23" s="13">
        <v>10000</v>
      </c>
      <c r="N23" s="13">
        <v>10000</v>
      </c>
      <c r="O23" s="13">
        <v>10000</v>
      </c>
      <c r="P23" s="16">
        <f t="shared" si="5"/>
        <v>50000</v>
      </c>
      <c r="Q23" s="16">
        <f t="shared" si="4"/>
        <v>909090.90909090883</v>
      </c>
      <c r="R23" s="12">
        <v>44186</v>
      </c>
    </row>
    <row r="24" spans="1:23">
      <c r="A24" s="31">
        <f t="shared" si="0"/>
        <v>12</v>
      </c>
      <c r="B24" s="31">
        <f t="shared" si="1"/>
        <v>21</v>
      </c>
      <c r="C24" s="31" t="str">
        <f t="shared" si="2"/>
        <v>122112</v>
      </c>
      <c r="D24" s="31">
        <f>IF(R24="","",VLOOKUP(C24,日付数値化!$E$3:$G$368,3,FALSE))</f>
        <v>356</v>
      </c>
      <c r="E24" s="31">
        <f>IF(R24="","",VLOOKUP(D24,日付数値化!$G$3:$H$368,2,FALSE))</f>
        <v>1</v>
      </c>
      <c r="G24" s="14">
        <f t="shared" si="3"/>
        <v>21</v>
      </c>
      <c r="H24" s="14"/>
      <c r="I24" s="14"/>
      <c r="J24" s="14"/>
      <c r="K24" s="13">
        <v>10000</v>
      </c>
      <c r="L24" s="13">
        <v>10000</v>
      </c>
      <c r="M24" s="13">
        <v>10000</v>
      </c>
      <c r="N24" s="13">
        <v>10000</v>
      </c>
      <c r="O24" s="13">
        <v>10000</v>
      </c>
      <c r="P24" s="16">
        <f t="shared" si="5"/>
        <v>50000</v>
      </c>
      <c r="Q24" s="16">
        <f t="shared" si="4"/>
        <v>954545.45454545424</v>
      </c>
      <c r="R24" s="12">
        <v>44186</v>
      </c>
    </row>
    <row r="25" spans="1:23">
      <c r="A25" s="31">
        <f t="shared" si="0"/>
        <v>12</v>
      </c>
      <c r="B25" s="31">
        <f t="shared" si="1"/>
        <v>21</v>
      </c>
      <c r="C25" s="31" t="str">
        <f t="shared" si="2"/>
        <v>122112</v>
      </c>
      <c r="D25" s="31">
        <f>IF(R25="","",VLOOKUP(C25,日付数値化!$E$3:$G$368,3,FALSE))</f>
        <v>356</v>
      </c>
      <c r="E25" s="31">
        <f>IF(R25="","",VLOOKUP(D25,日付数値化!$G$3:$H$368,2,FALSE))</f>
        <v>1</v>
      </c>
      <c r="G25" s="14">
        <f t="shared" si="3"/>
        <v>22</v>
      </c>
      <c r="H25" s="14"/>
      <c r="I25" s="14"/>
      <c r="J25" s="14"/>
      <c r="K25" s="13">
        <v>10000</v>
      </c>
      <c r="L25" s="13">
        <v>10000</v>
      </c>
      <c r="M25" s="13">
        <v>10000</v>
      </c>
      <c r="N25" s="13">
        <v>10000</v>
      </c>
      <c r="O25" s="13">
        <v>10000</v>
      </c>
      <c r="P25" s="16">
        <f t="shared" si="5"/>
        <v>50000</v>
      </c>
      <c r="Q25" s="16">
        <f t="shared" si="4"/>
        <v>999999.99999999965</v>
      </c>
      <c r="R25" s="12">
        <v>44186</v>
      </c>
    </row>
    <row r="26" spans="1:23">
      <c r="A26" s="31">
        <f t="shared" si="0"/>
        <v>12</v>
      </c>
      <c r="B26" s="31">
        <f t="shared" si="1"/>
        <v>21</v>
      </c>
      <c r="C26" s="31" t="str">
        <f t="shared" si="2"/>
        <v>122112</v>
      </c>
      <c r="D26" s="31">
        <f>IF(R26="","",VLOOKUP(C26,日付数値化!$E$3:$G$368,3,FALSE))</f>
        <v>356</v>
      </c>
      <c r="E26" s="31">
        <f>IF(R26="","",VLOOKUP(D26,日付数値化!$G$3:$H$368,2,FALSE))</f>
        <v>1</v>
      </c>
      <c r="G26" s="14">
        <f t="shared" si="3"/>
        <v>23</v>
      </c>
      <c r="H26" s="14"/>
      <c r="I26" s="14"/>
      <c r="J26" s="14"/>
      <c r="K26" s="13">
        <v>10000</v>
      </c>
      <c r="L26" s="13">
        <v>10000</v>
      </c>
      <c r="M26" s="13">
        <v>10000</v>
      </c>
      <c r="N26" s="13">
        <v>10000</v>
      </c>
      <c r="O26" s="13">
        <v>10000</v>
      </c>
      <c r="P26" s="16">
        <f t="shared" si="5"/>
        <v>50000</v>
      </c>
      <c r="Q26" s="16">
        <f t="shared" si="4"/>
        <v>1045454.5454545451</v>
      </c>
      <c r="R26" s="12">
        <v>44186</v>
      </c>
    </row>
    <row r="27" spans="1:23">
      <c r="A27" s="31">
        <f t="shared" si="0"/>
        <v>12</v>
      </c>
      <c r="B27" s="31">
        <f t="shared" si="1"/>
        <v>21</v>
      </c>
      <c r="C27" s="31" t="str">
        <f t="shared" si="2"/>
        <v>122112</v>
      </c>
      <c r="D27" s="31">
        <f>IF(R27="","",VLOOKUP(C27,日付数値化!$E$3:$G$368,3,FALSE))</f>
        <v>356</v>
      </c>
      <c r="E27" s="31">
        <f>IF(R27="","",VLOOKUP(D27,日付数値化!$G$3:$H$368,2,FALSE))</f>
        <v>1</v>
      </c>
      <c r="G27" s="14">
        <f t="shared" si="3"/>
        <v>24</v>
      </c>
      <c r="H27" s="14"/>
      <c r="I27" s="14"/>
      <c r="J27" s="14"/>
      <c r="K27" s="13">
        <v>10000</v>
      </c>
      <c r="L27" s="13">
        <v>10000</v>
      </c>
      <c r="M27" s="13">
        <v>10000</v>
      </c>
      <c r="N27" s="13">
        <v>10000</v>
      </c>
      <c r="O27" s="13">
        <v>10000</v>
      </c>
      <c r="P27" s="16">
        <f t="shared" si="5"/>
        <v>50000</v>
      </c>
      <c r="Q27" s="16">
        <f t="shared" si="4"/>
        <v>1090909.0909090906</v>
      </c>
      <c r="R27" s="12">
        <v>44186</v>
      </c>
    </row>
    <row r="28" spans="1:23">
      <c r="A28" s="31">
        <f t="shared" si="0"/>
        <v>12</v>
      </c>
      <c r="B28" s="31">
        <f t="shared" si="1"/>
        <v>21</v>
      </c>
      <c r="C28" s="31" t="str">
        <f t="shared" si="2"/>
        <v>122112</v>
      </c>
      <c r="D28" s="31">
        <f>IF(R28="","",VLOOKUP(C28,日付数値化!$E$3:$G$368,3,FALSE))</f>
        <v>356</v>
      </c>
      <c r="E28" s="31">
        <f>IF(R28="","",VLOOKUP(D28,日付数値化!$G$3:$H$368,2,FALSE))</f>
        <v>1</v>
      </c>
      <c r="G28" s="14">
        <f t="shared" si="3"/>
        <v>25</v>
      </c>
      <c r="H28" s="14"/>
      <c r="I28" s="14"/>
      <c r="J28" s="14"/>
      <c r="K28" s="13">
        <v>10000</v>
      </c>
      <c r="L28" s="13">
        <v>10000</v>
      </c>
      <c r="M28" s="13">
        <v>10000</v>
      </c>
      <c r="N28" s="13">
        <v>10000</v>
      </c>
      <c r="O28" s="13">
        <v>10000</v>
      </c>
      <c r="P28" s="16">
        <f t="shared" si="5"/>
        <v>50000</v>
      </c>
      <c r="Q28" s="16">
        <f t="shared" si="4"/>
        <v>1136363.636363636</v>
      </c>
      <c r="R28" s="12">
        <v>44186</v>
      </c>
      <c r="T28" s="4"/>
      <c r="U28" s="4"/>
      <c r="V28" s="4"/>
      <c r="W28" s="4"/>
    </row>
    <row r="29" spans="1:23">
      <c r="A29" s="31">
        <f t="shared" si="0"/>
        <v>12</v>
      </c>
      <c r="B29" s="31">
        <f t="shared" si="1"/>
        <v>21</v>
      </c>
      <c r="C29" s="31" t="str">
        <f t="shared" si="2"/>
        <v>122112</v>
      </c>
      <c r="D29" s="31">
        <f>IF(R29="","",VLOOKUP(C29,日付数値化!$E$3:$G$368,3,FALSE))</f>
        <v>356</v>
      </c>
      <c r="E29" s="31">
        <f>IF(R29="","",VLOOKUP(D29,日付数値化!$G$3:$H$368,2,FALSE))</f>
        <v>1</v>
      </c>
      <c r="G29" s="14">
        <f t="shared" si="3"/>
        <v>26</v>
      </c>
      <c r="H29" s="14"/>
      <c r="I29" s="14"/>
      <c r="J29" s="14"/>
      <c r="K29" s="13">
        <v>10000</v>
      </c>
      <c r="L29" s="13">
        <v>10000</v>
      </c>
      <c r="M29" s="13">
        <v>10000</v>
      </c>
      <c r="N29" s="13">
        <v>10000</v>
      </c>
      <c r="O29" s="13">
        <v>10000</v>
      </c>
      <c r="P29" s="16">
        <f t="shared" si="5"/>
        <v>50000</v>
      </c>
      <c r="Q29" s="16">
        <f t="shared" si="4"/>
        <v>1181818.1818181814</v>
      </c>
      <c r="R29" s="12">
        <v>44186</v>
      </c>
      <c r="T29" s="4"/>
      <c r="U29" s="4"/>
      <c r="V29" s="4"/>
      <c r="W29" s="4"/>
    </row>
    <row r="30" spans="1:23">
      <c r="A30" s="31">
        <f t="shared" si="0"/>
        <v>1</v>
      </c>
      <c r="B30" s="31">
        <f t="shared" si="1"/>
        <v>0</v>
      </c>
      <c r="C30" s="31" t="str">
        <f t="shared" si="2"/>
        <v/>
      </c>
      <c r="D30" s="31" t="str">
        <f>IF(R30="","",VLOOKUP(C30,日付数値化!$E$3:$G$368,3,FALSE))</f>
        <v/>
      </c>
      <c r="E30" s="31" t="str">
        <f>IF(R30="","",VLOOKUP(D30,日付数値化!$G$3:$H$368,2,FALSE))</f>
        <v/>
      </c>
      <c r="G30" s="14">
        <f t="shared" si="3"/>
        <v>27</v>
      </c>
      <c r="H30" s="14"/>
      <c r="I30" s="14"/>
      <c r="J30" s="14"/>
      <c r="K30" s="16"/>
      <c r="L30" s="16"/>
      <c r="M30" s="16"/>
      <c r="N30" s="16"/>
      <c r="O30" s="16"/>
      <c r="P30" s="16">
        <f t="shared" si="5"/>
        <v>0</v>
      </c>
      <c r="Q30" s="16">
        <f t="shared" si="4"/>
        <v>1181818.1818181814</v>
      </c>
      <c r="R30" s="15"/>
      <c r="T30" s="4"/>
      <c r="U30" s="4"/>
      <c r="V30" s="4"/>
      <c r="W30" s="4"/>
    </row>
    <row r="31" spans="1:23">
      <c r="A31" s="31">
        <f t="shared" si="0"/>
        <v>1</v>
      </c>
      <c r="B31" s="31">
        <f t="shared" si="1"/>
        <v>0</v>
      </c>
      <c r="C31" s="31" t="str">
        <f t="shared" si="2"/>
        <v/>
      </c>
      <c r="D31" s="31" t="str">
        <f>IF(R31="","",VLOOKUP(C31,日付数値化!$E$3:$G$368,3,FALSE))</f>
        <v/>
      </c>
      <c r="E31" s="31" t="str">
        <f>IF(R31="","",VLOOKUP(D31,日付数値化!$G$3:$H$368,2,FALSE))</f>
        <v/>
      </c>
      <c r="G31" s="14">
        <f t="shared" si="3"/>
        <v>28</v>
      </c>
      <c r="H31" s="14"/>
      <c r="I31" s="14"/>
      <c r="J31" s="14"/>
      <c r="K31" s="16"/>
      <c r="L31" s="16"/>
      <c r="M31" s="16"/>
      <c r="N31" s="16"/>
      <c r="O31" s="16"/>
      <c r="P31" s="16">
        <f t="shared" si="5"/>
        <v>0</v>
      </c>
      <c r="Q31" s="16">
        <f t="shared" si="4"/>
        <v>1181818.1818181814</v>
      </c>
      <c r="R31" s="15"/>
      <c r="T31" s="4"/>
      <c r="U31" s="4"/>
      <c r="V31" s="4"/>
      <c r="W31" s="4"/>
    </row>
    <row r="32" spans="1:23">
      <c r="A32" s="31">
        <f t="shared" si="0"/>
        <v>1</v>
      </c>
      <c r="B32" s="31">
        <f t="shared" si="1"/>
        <v>0</v>
      </c>
      <c r="C32" s="31" t="str">
        <f t="shared" si="2"/>
        <v/>
      </c>
      <c r="D32" s="31" t="str">
        <f>IF(R32="","",VLOOKUP(C32,日付数値化!$E$3:$G$368,3,FALSE))</f>
        <v/>
      </c>
      <c r="E32" s="31" t="str">
        <f>IF(R32="","",VLOOKUP(D32,日付数値化!$G$3:$H$368,2,FALSE))</f>
        <v/>
      </c>
      <c r="G32" s="14">
        <f t="shared" si="3"/>
        <v>29</v>
      </c>
      <c r="H32" s="14"/>
      <c r="I32" s="14"/>
      <c r="J32" s="14"/>
      <c r="K32" s="16"/>
      <c r="L32" s="16"/>
      <c r="M32" s="16"/>
      <c r="N32" s="16"/>
      <c r="O32" s="16"/>
      <c r="P32" s="16">
        <f t="shared" si="5"/>
        <v>0</v>
      </c>
      <c r="Q32" s="16">
        <f t="shared" si="4"/>
        <v>1181818.1818181814</v>
      </c>
      <c r="R32" s="15"/>
      <c r="T32" s="4"/>
      <c r="U32" s="4"/>
      <c r="V32" s="4"/>
      <c r="W32" s="4"/>
    </row>
    <row r="33" spans="1:23">
      <c r="A33" s="31">
        <f t="shared" si="0"/>
        <v>1</v>
      </c>
      <c r="B33" s="31">
        <f t="shared" si="1"/>
        <v>0</v>
      </c>
      <c r="C33" s="31" t="str">
        <f t="shared" si="2"/>
        <v/>
      </c>
      <c r="D33" s="31" t="str">
        <f>IF(R33="","",VLOOKUP(C33,日付数値化!$E$3:$G$368,3,FALSE))</f>
        <v/>
      </c>
      <c r="E33" s="31" t="str">
        <f>IF(R33="","",VLOOKUP(D33,日付数値化!$G$3:$H$368,2,FALSE))</f>
        <v/>
      </c>
      <c r="G33" s="14">
        <f t="shared" si="3"/>
        <v>30</v>
      </c>
      <c r="H33" s="14"/>
      <c r="I33" s="14"/>
      <c r="J33" s="14"/>
      <c r="K33" s="16"/>
      <c r="L33" s="16"/>
      <c r="M33" s="16"/>
      <c r="N33" s="16"/>
      <c r="O33" s="16"/>
      <c r="P33" s="16">
        <f t="shared" si="5"/>
        <v>0</v>
      </c>
      <c r="Q33" s="16">
        <f t="shared" si="4"/>
        <v>1181818.1818181814</v>
      </c>
      <c r="R33" s="15"/>
      <c r="T33" s="4"/>
      <c r="U33" s="4"/>
      <c r="V33" s="4"/>
      <c r="W33" s="4"/>
    </row>
    <row r="34" spans="1:23">
      <c r="A34" s="31">
        <f t="shared" si="0"/>
        <v>1</v>
      </c>
      <c r="B34" s="31">
        <f t="shared" si="1"/>
        <v>0</v>
      </c>
      <c r="C34" s="31" t="str">
        <f t="shared" si="2"/>
        <v/>
      </c>
      <c r="D34" s="31" t="str">
        <f>IF(R34="","",VLOOKUP(C34,日付数値化!$E$3:$G$368,3,FALSE))</f>
        <v/>
      </c>
      <c r="E34" s="31" t="str">
        <f>IF(R34="","",VLOOKUP(D34,日付数値化!$G$3:$H$368,2,FALSE))</f>
        <v/>
      </c>
      <c r="G34" s="14">
        <f t="shared" si="3"/>
        <v>31</v>
      </c>
      <c r="H34" s="14"/>
      <c r="I34" s="14"/>
      <c r="J34" s="14"/>
      <c r="K34" s="16"/>
      <c r="L34" s="16"/>
      <c r="M34" s="16"/>
      <c r="N34" s="16"/>
      <c r="O34" s="16"/>
      <c r="P34" s="16">
        <f t="shared" si="5"/>
        <v>0</v>
      </c>
      <c r="Q34" s="16">
        <f t="shared" si="4"/>
        <v>1181818.1818181814</v>
      </c>
      <c r="R34" s="15"/>
      <c r="T34" s="4"/>
      <c r="U34" s="4"/>
      <c r="V34" s="4"/>
      <c r="W34" s="4"/>
    </row>
    <row r="35" spans="1:23">
      <c r="A35" s="31">
        <f t="shared" si="0"/>
        <v>1</v>
      </c>
      <c r="B35" s="31">
        <f t="shared" si="1"/>
        <v>0</v>
      </c>
      <c r="C35" s="31" t="str">
        <f t="shared" si="2"/>
        <v/>
      </c>
      <c r="D35" s="31" t="str">
        <f>IF(R35="","",VLOOKUP(C35,日付数値化!$E$3:$G$368,3,FALSE))</f>
        <v/>
      </c>
      <c r="E35" s="31" t="str">
        <f>IF(R35="","",VLOOKUP(D35,日付数値化!$G$3:$H$368,2,FALSE))</f>
        <v/>
      </c>
      <c r="G35" s="14">
        <f t="shared" si="3"/>
        <v>32</v>
      </c>
      <c r="H35" s="14"/>
      <c r="I35" s="14"/>
      <c r="J35" s="14"/>
      <c r="K35" s="16"/>
      <c r="L35" s="16"/>
      <c r="M35" s="16"/>
      <c r="N35" s="16"/>
      <c r="O35" s="16"/>
      <c r="P35" s="16">
        <f t="shared" si="5"/>
        <v>0</v>
      </c>
      <c r="Q35" s="16">
        <f t="shared" si="4"/>
        <v>1181818.1818181814</v>
      </c>
      <c r="R35" s="15"/>
      <c r="T35" s="4"/>
      <c r="U35" s="4"/>
      <c r="V35" s="4"/>
      <c r="W35" s="4"/>
    </row>
    <row r="36" spans="1:23">
      <c r="A36" s="31">
        <f t="shared" si="0"/>
        <v>1</v>
      </c>
      <c r="B36" s="31">
        <f t="shared" si="1"/>
        <v>0</v>
      </c>
      <c r="C36" s="31" t="str">
        <f t="shared" si="2"/>
        <v/>
      </c>
      <c r="D36" s="31" t="str">
        <f>IF(R36="","",VLOOKUP(C36,日付数値化!$E$3:$G$368,3,FALSE))</f>
        <v/>
      </c>
      <c r="E36" s="31" t="str">
        <f>IF(R36="","",VLOOKUP(D36,日付数値化!$G$3:$H$368,2,FALSE))</f>
        <v/>
      </c>
      <c r="G36" s="14">
        <f t="shared" si="3"/>
        <v>33</v>
      </c>
      <c r="H36" s="14"/>
      <c r="I36" s="14"/>
      <c r="J36" s="14"/>
      <c r="K36" s="16"/>
      <c r="L36" s="16"/>
      <c r="M36" s="16"/>
      <c r="N36" s="16"/>
      <c r="O36" s="16"/>
      <c r="P36" s="16">
        <f t="shared" si="5"/>
        <v>0</v>
      </c>
      <c r="Q36" s="16">
        <f t="shared" si="4"/>
        <v>1181818.1818181814</v>
      </c>
      <c r="R36" s="15"/>
      <c r="T36" s="4"/>
      <c r="U36" s="4"/>
      <c r="V36" s="4"/>
      <c r="W36" s="4"/>
    </row>
    <row r="37" spans="1:23">
      <c r="A37" s="31">
        <f t="shared" si="0"/>
        <v>1</v>
      </c>
      <c r="B37" s="31">
        <f t="shared" si="1"/>
        <v>0</v>
      </c>
      <c r="C37" s="31" t="str">
        <f t="shared" si="2"/>
        <v/>
      </c>
      <c r="D37" s="31" t="str">
        <f>IF(R37="","",VLOOKUP(C37,日付数値化!$E$3:$G$368,3,FALSE))</f>
        <v/>
      </c>
      <c r="E37" s="31" t="str">
        <f>IF(R37="","",VLOOKUP(D37,日付数値化!$G$3:$H$368,2,FALSE))</f>
        <v/>
      </c>
      <c r="G37" s="14">
        <f t="shared" si="3"/>
        <v>34</v>
      </c>
      <c r="H37" s="14"/>
      <c r="I37" s="14"/>
      <c r="J37" s="14"/>
      <c r="K37" s="16"/>
      <c r="L37" s="16"/>
      <c r="M37" s="16"/>
      <c r="N37" s="16"/>
      <c r="O37" s="16"/>
      <c r="P37" s="16">
        <f t="shared" si="5"/>
        <v>0</v>
      </c>
      <c r="Q37" s="16">
        <f t="shared" si="4"/>
        <v>1181818.1818181814</v>
      </c>
      <c r="R37" s="15"/>
      <c r="T37" s="4"/>
      <c r="U37" s="4"/>
      <c r="V37" s="4"/>
      <c r="W37" s="4"/>
    </row>
    <row r="38" spans="1:23">
      <c r="A38" s="31">
        <f t="shared" si="0"/>
        <v>1</v>
      </c>
      <c r="B38" s="31">
        <f t="shared" si="1"/>
        <v>0</v>
      </c>
      <c r="C38" s="31" t="str">
        <f t="shared" si="2"/>
        <v/>
      </c>
      <c r="D38" s="31" t="str">
        <f>IF(R38="","",VLOOKUP(C38,日付数値化!$E$3:$G$368,3,FALSE))</f>
        <v/>
      </c>
      <c r="E38" s="31" t="str">
        <f>IF(R38="","",VLOOKUP(D38,日付数値化!$G$3:$H$368,2,FALSE))</f>
        <v/>
      </c>
      <c r="G38" s="14">
        <f t="shared" si="3"/>
        <v>35</v>
      </c>
      <c r="H38" s="14"/>
      <c r="I38" s="14"/>
      <c r="J38" s="14"/>
      <c r="K38" s="16"/>
      <c r="L38" s="16"/>
      <c r="M38" s="16"/>
      <c r="N38" s="16"/>
      <c r="O38" s="16"/>
      <c r="P38" s="16">
        <f t="shared" si="5"/>
        <v>0</v>
      </c>
      <c r="Q38" s="16">
        <f t="shared" si="4"/>
        <v>1181818.1818181814</v>
      </c>
      <c r="R38" s="15"/>
      <c r="T38" s="4"/>
      <c r="U38" s="4"/>
      <c r="V38" s="4"/>
      <c r="W38" s="4"/>
    </row>
    <row r="39" spans="1:23">
      <c r="A39" s="31">
        <f t="shared" si="0"/>
        <v>1</v>
      </c>
      <c r="B39" s="31">
        <f t="shared" si="1"/>
        <v>0</v>
      </c>
      <c r="C39" s="31" t="str">
        <f t="shared" si="2"/>
        <v/>
      </c>
      <c r="D39" s="31" t="str">
        <f>IF(R39="","",VLOOKUP(C39,日付数値化!$E$3:$G$368,3,FALSE))</f>
        <v/>
      </c>
      <c r="E39" s="31" t="str">
        <f>IF(R39="","",VLOOKUP(D39,日付数値化!$G$3:$H$368,2,FALSE))</f>
        <v/>
      </c>
      <c r="G39" s="14">
        <f t="shared" si="3"/>
        <v>36</v>
      </c>
      <c r="H39" s="14"/>
      <c r="I39" s="14"/>
      <c r="J39" s="14"/>
      <c r="K39" s="16"/>
      <c r="L39" s="16"/>
      <c r="M39" s="16"/>
      <c r="N39" s="16"/>
      <c r="O39" s="16"/>
      <c r="P39" s="16">
        <f t="shared" si="5"/>
        <v>0</v>
      </c>
      <c r="Q39" s="16">
        <f t="shared" si="4"/>
        <v>1181818.1818181814</v>
      </c>
      <c r="R39" s="15"/>
      <c r="T39" s="4"/>
      <c r="U39" s="4"/>
      <c r="V39" s="4"/>
      <c r="W39" s="4"/>
    </row>
    <row r="40" spans="1:23">
      <c r="A40" s="31">
        <f t="shared" si="0"/>
        <v>1</v>
      </c>
      <c r="B40" s="31">
        <f t="shared" si="1"/>
        <v>0</v>
      </c>
      <c r="C40" s="31" t="str">
        <f t="shared" si="2"/>
        <v/>
      </c>
      <c r="D40" s="31" t="str">
        <f>IF(R40="","",VLOOKUP(C40,日付数値化!$E$3:$G$368,3,FALSE))</f>
        <v/>
      </c>
      <c r="E40" s="31" t="str">
        <f>IF(R40="","",VLOOKUP(D40,日付数値化!$G$3:$H$368,2,FALSE))</f>
        <v/>
      </c>
      <c r="G40" s="14">
        <f t="shared" si="3"/>
        <v>37</v>
      </c>
      <c r="H40" s="14"/>
      <c r="I40" s="14"/>
      <c r="J40" s="14"/>
      <c r="K40" s="16"/>
      <c r="L40" s="16"/>
      <c r="M40" s="16"/>
      <c r="N40" s="16"/>
      <c r="O40" s="16"/>
      <c r="P40" s="16">
        <f t="shared" si="5"/>
        <v>0</v>
      </c>
      <c r="Q40" s="16">
        <f t="shared" si="4"/>
        <v>1181818.1818181814</v>
      </c>
      <c r="R40" s="15"/>
      <c r="T40" s="4"/>
      <c r="U40" s="4"/>
      <c r="V40" s="4"/>
      <c r="W40" s="4"/>
    </row>
    <row r="41" spans="1:23">
      <c r="A41" s="31">
        <f t="shared" si="0"/>
        <v>1</v>
      </c>
      <c r="B41" s="31">
        <f t="shared" si="1"/>
        <v>0</v>
      </c>
      <c r="C41" s="31" t="str">
        <f t="shared" si="2"/>
        <v/>
      </c>
      <c r="D41" s="31" t="str">
        <f>IF(R41="","",VLOOKUP(C41,日付数値化!$E$3:$G$368,3,FALSE))</f>
        <v/>
      </c>
      <c r="E41" s="31" t="str">
        <f>IF(R41="","",VLOOKUP(D41,日付数値化!$G$3:$H$368,2,FALSE))</f>
        <v/>
      </c>
      <c r="G41" s="14">
        <f t="shared" si="3"/>
        <v>38</v>
      </c>
      <c r="H41" s="14"/>
      <c r="I41" s="14"/>
      <c r="J41" s="14"/>
      <c r="K41" s="16"/>
      <c r="L41" s="16"/>
      <c r="M41" s="16"/>
      <c r="N41" s="16"/>
      <c r="O41" s="16"/>
      <c r="P41" s="16">
        <f t="shared" si="5"/>
        <v>0</v>
      </c>
      <c r="Q41" s="16">
        <f t="shared" si="4"/>
        <v>1181818.1818181814</v>
      </c>
      <c r="R41" s="15"/>
      <c r="T41" s="4"/>
      <c r="U41" s="4"/>
      <c r="V41" s="4"/>
      <c r="W41" s="4"/>
    </row>
    <row r="42" spans="1:23">
      <c r="A42" s="31">
        <f t="shared" si="0"/>
        <v>1</v>
      </c>
      <c r="B42" s="31">
        <f t="shared" si="1"/>
        <v>0</v>
      </c>
      <c r="C42" s="31" t="str">
        <f t="shared" si="2"/>
        <v/>
      </c>
      <c r="D42" s="31" t="str">
        <f>IF(R42="","",VLOOKUP(C42,日付数値化!$E$3:$G$368,3,FALSE))</f>
        <v/>
      </c>
      <c r="E42" s="31" t="str">
        <f>IF(R42="","",VLOOKUP(D42,日付数値化!$G$3:$H$368,2,FALSE))</f>
        <v/>
      </c>
      <c r="G42" s="14">
        <f t="shared" si="3"/>
        <v>39</v>
      </c>
      <c r="H42" s="14"/>
      <c r="I42" s="14"/>
      <c r="J42" s="14"/>
      <c r="K42" s="16"/>
      <c r="L42" s="16"/>
      <c r="M42" s="16"/>
      <c r="N42" s="16"/>
      <c r="O42" s="16"/>
      <c r="P42" s="16">
        <f t="shared" si="5"/>
        <v>0</v>
      </c>
      <c r="Q42" s="16">
        <f t="shared" si="4"/>
        <v>1181818.1818181814</v>
      </c>
      <c r="R42" s="15"/>
      <c r="T42" s="4"/>
      <c r="U42" s="4"/>
      <c r="V42" s="4"/>
      <c r="W42" s="4"/>
    </row>
    <row r="43" spans="1:23" ht="15.6" customHeight="1" thickBot="1">
      <c r="A43" s="31">
        <f t="shared" si="0"/>
        <v>1</v>
      </c>
      <c r="B43" s="31">
        <f t="shared" si="1"/>
        <v>0</v>
      </c>
      <c r="C43" s="31" t="str">
        <f t="shared" si="2"/>
        <v/>
      </c>
      <c r="D43" s="31" t="str">
        <f>IF(R43="","",VLOOKUP(C43,日付数値化!$E$3:$G$368,3,FALSE))</f>
        <v/>
      </c>
      <c r="E43" s="31" t="str">
        <f>IF(R43="","",VLOOKUP(D43,日付数値化!$G$3:$H$368,2,FALSE))</f>
        <v/>
      </c>
      <c r="G43" s="14">
        <f t="shared" si="3"/>
        <v>40</v>
      </c>
      <c r="H43" s="18"/>
      <c r="I43" s="18"/>
      <c r="J43" s="18"/>
      <c r="K43" s="19"/>
      <c r="L43" s="19"/>
      <c r="M43" s="19"/>
      <c r="N43" s="19"/>
      <c r="O43" s="19"/>
      <c r="P43" s="19">
        <f t="shared" si="5"/>
        <v>0</v>
      </c>
      <c r="Q43" s="19">
        <f t="shared" si="4"/>
        <v>1181818.1818181814</v>
      </c>
      <c r="R43" s="23"/>
      <c r="T43" s="5"/>
      <c r="U43" s="5"/>
      <c r="V43" s="5"/>
      <c r="W43" s="5"/>
    </row>
    <row r="44" spans="1:23" ht="15.6" customHeight="1" thickBot="1">
      <c r="A44" s="27"/>
      <c r="B44" s="27"/>
      <c r="C44" s="27"/>
      <c r="D44" s="27"/>
      <c r="E44" s="27"/>
      <c r="G44" s="17"/>
      <c r="H44" s="20" t="s">
        <v>9</v>
      </c>
      <c r="I44" s="21"/>
      <c r="J44" s="21"/>
      <c r="K44" s="22">
        <f t="shared" ref="K44:O44" si="6">SUM(K4:K43)</f>
        <v>260000</v>
      </c>
      <c r="L44" s="22">
        <f t="shared" si="6"/>
        <v>260000</v>
      </c>
      <c r="M44" s="22">
        <f t="shared" si="6"/>
        <v>260000</v>
      </c>
      <c r="N44" s="22">
        <f t="shared" si="6"/>
        <v>260000</v>
      </c>
      <c r="O44" s="22">
        <f t="shared" si="6"/>
        <v>260000</v>
      </c>
      <c r="P44" s="22">
        <f>SUM(P4:P43)</f>
        <v>1300000</v>
      </c>
      <c r="Q44" s="22">
        <f>SUM(Q4:Q43)</f>
        <v>32499999.99999997</v>
      </c>
      <c r="R44" s="25"/>
      <c r="T44" s="5"/>
      <c r="U44" s="5"/>
      <c r="V44" s="5"/>
      <c r="W44" s="5"/>
    </row>
    <row r="47" spans="1:23">
      <c r="A47" s="6"/>
      <c r="B47" s="6"/>
      <c r="C47" s="6"/>
      <c r="D47" s="6"/>
      <c r="E47" s="6"/>
      <c r="O47" s="6"/>
      <c r="P47" s="6"/>
      <c r="Q47" s="6"/>
      <c r="R47" s="6"/>
      <c r="S47" s="6"/>
      <c r="T47" s="6"/>
      <c r="U47" s="6"/>
      <c r="V47" s="6"/>
    </row>
    <row r="48" spans="1:23">
      <c r="A48" s="6"/>
      <c r="B48" s="6"/>
      <c r="C48" s="6"/>
      <c r="D48" s="6"/>
      <c r="E48" s="6"/>
      <c r="O48" s="6"/>
      <c r="P48" s="6"/>
      <c r="Q48" s="6"/>
      <c r="R48" s="6"/>
      <c r="S48" s="6"/>
      <c r="T48" s="6"/>
      <c r="U48" s="6"/>
      <c r="V48" s="6"/>
    </row>
    <row r="49" spans="1:22">
      <c r="A49" s="6"/>
      <c r="B49" s="6"/>
      <c r="C49" s="6"/>
      <c r="D49" s="6"/>
      <c r="E49" s="6"/>
      <c r="O49" s="6"/>
      <c r="P49" s="6"/>
      <c r="Q49" s="6"/>
      <c r="R49" s="6"/>
      <c r="S49" s="6"/>
      <c r="T49" s="6"/>
      <c r="U49" s="6"/>
      <c r="V49" s="6"/>
    </row>
    <row r="50" spans="1:22">
      <c r="A50" s="6"/>
      <c r="B50" s="6"/>
      <c r="C50" s="6"/>
      <c r="D50" s="6"/>
      <c r="E50" s="6"/>
      <c r="O50" s="6"/>
      <c r="P50" s="6"/>
      <c r="Q50" s="6"/>
      <c r="R50" s="6"/>
      <c r="S50" s="6"/>
      <c r="T50" s="6"/>
      <c r="U50" s="6"/>
      <c r="V50" s="6"/>
    </row>
    <row r="51" spans="1:22">
      <c r="A51" s="24"/>
      <c r="B51" s="24"/>
      <c r="C51" s="24"/>
      <c r="D51" s="24"/>
      <c r="E51" s="24"/>
      <c r="O51" s="24"/>
      <c r="P51" s="24"/>
      <c r="Q51" s="24"/>
      <c r="R51" s="24"/>
      <c r="S51" s="24"/>
      <c r="T51" s="24"/>
      <c r="U51" s="24"/>
      <c r="V51" s="24"/>
    </row>
    <row r="52" spans="1:22">
      <c r="A52" s="24"/>
      <c r="B52" s="24"/>
      <c r="C52" s="24"/>
      <c r="D52" s="24"/>
      <c r="E52" s="24"/>
      <c r="O52" s="24"/>
      <c r="P52" s="24"/>
      <c r="Q52" s="24"/>
      <c r="R52" s="24"/>
      <c r="S52" s="24"/>
      <c r="T52" s="24"/>
      <c r="U52" s="24"/>
      <c r="V52" s="24"/>
    </row>
  </sheetData>
  <mergeCells count="1">
    <mergeCell ref="T4:T7"/>
  </mergeCells>
  <phoneticPr fontId="1"/>
  <pageMargins left="0.7" right="0.7" top="0.75" bottom="0.75" header="0.3" footer="0.3"/>
  <pageSetup paperSize="8" orientation="landscape" horizontalDpi="360" verticalDpi="360" r:id="rId1"/>
  <ignoredErrors>
    <ignoredError sqref="P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0350A-ACCE-4A77-93FE-C95BA2A09DF2}">
  <dimension ref="A1:W52"/>
  <sheetViews>
    <sheetView showGridLines="0" topLeftCell="F1" zoomScaleNormal="100" workbookViewId="0">
      <selection activeCell="R33" sqref="R33"/>
    </sheetView>
  </sheetViews>
  <sheetFormatPr defaultColWidth="8.625" defaultRowHeight="15.75"/>
  <cols>
    <col min="1" max="5" width="12.125" style="2" hidden="1" customWidth="1"/>
    <col min="6" max="6" width="0.75" style="2" customWidth="1"/>
    <col min="7" max="7" width="3.625" style="2" customWidth="1"/>
    <col min="8" max="8" width="12.125" style="2" customWidth="1"/>
    <col min="9" max="9" width="32.125" style="2" customWidth="1"/>
    <col min="10" max="10" width="6.375" style="2" customWidth="1"/>
    <col min="11" max="17" width="12.5" style="2" customWidth="1"/>
    <col min="18" max="18" width="12.125" style="2" customWidth="1"/>
    <col min="19" max="19" width="1.5" style="2" customWidth="1"/>
    <col min="20" max="20" width="27.625" style="2" customWidth="1"/>
    <col min="21" max="16384" width="8.625" style="2"/>
  </cols>
  <sheetData>
    <row r="1" spans="1:23" ht="6.6" customHeight="1"/>
    <row r="2" spans="1:23">
      <c r="A2" s="2" t="s">
        <v>39</v>
      </c>
      <c r="G2" s="2" t="s">
        <v>48</v>
      </c>
    </row>
    <row r="3" spans="1:23">
      <c r="A3" s="26" t="s">
        <v>40</v>
      </c>
      <c r="B3" s="26" t="s">
        <v>41</v>
      </c>
      <c r="C3" s="26" t="s">
        <v>42</v>
      </c>
      <c r="D3" s="26" t="s">
        <v>43</v>
      </c>
      <c r="E3" s="26" t="s">
        <v>45</v>
      </c>
      <c r="G3" s="9" t="s">
        <v>12</v>
      </c>
      <c r="H3" s="7" t="s">
        <v>0</v>
      </c>
      <c r="I3" s="7" t="s">
        <v>1</v>
      </c>
      <c r="J3" s="7" t="s">
        <v>2</v>
      </c>
      <c r="K3" s="7" t="s">
        <v>3</v>
      </c>
      <c r="L3" s="7" t="s">
        <v>4</v>
      </c>
      <c r="M3" s="7" t="s">
        <v>5</v>
      </c>
      <c r="N3" s="7" t="s">
        <v>6</v>
      </c>
      <c r="O3" s="7" t="s">
        <v>15</v>
      </c>
      <c r="P3" s="7" t="s">
        <v>7</v>
      </c>
      <c r="Q3" s="7" t="s">
        <v>8</v>
      </c>
      <c r="R3" s="7" t="s">
        <v>16</v>
      </c>
      <c r="T3" s="10" t="s">
        <v>14</v>
      </c>
    </row>
    <row r="4" spans="1:23">
      <c r="A4" s="31">
        <f t="shared" ref="A4:A43" si="0">MONTH(R4)</f>
        <v>1</v>
      </c>
      <c r="B4" s="31">
        <f t="shared" ref="B4:B43" si="1">DAY(R4)</f>
        <v>21</v>
      </c>
      <c r="C4" s="31" t="str">
        <f t="shared" ref="C4:C43" si="2">IF(R4="","",CONCATENATE(A4,B4,A4))</f>
        <v>1211</v>
      </c>
      <c r="D4" s="31">
        <f>IF(R4="","",VLOOKUP(C4,日付数値化!$E$3:$G$368,3,FALSE))</f>
        <v>21</v>
      </c>
      <c r="E4" s="31">
        <f>IF(R4="","",VLOOKUP(D4,日付数値化!$G$3:$H$368,2,FALSE))</f>
        <v>2</v>
      </c>
      <c r="G4" s="11">
        <f>ROW()-3</f>
        <v>1</v>
      </c>
      <c r="H4" s="12"/>
      <c r="I4" s="11"/>
      <c r="J4" s="11"/>
      <c r="K4" s="13">
        <v>20000</v>
      </c>
      <c r="L4" s="13">
        <v>20000</v>
      </c>
      <c r="M4" s="13">
        <v>20000</v>
      </c>
      <c r="N4" s="13">
        <v>20000</v>
      </c>
      <c r="O4" s="13">
        <v>20000</v>
      </c>
      <c r="P4" s="13">
        <f>SUM(K4:O4)</f>
        <v>100000</v>
      </c>
      <c r="Q4" s="13">
        <f>IF(P4="","",SUM(P4)/1.1)</f>
        <v>90909.090909090897</v>
      </c>
      <c r="R4" s="12">
        <v>43851</v>
      </c>
      <c r="T4" s="36">
        <f>SUMMARY!D6</f>
        <v>15545454.545454545</v>
      </c>
      <c r="V4" s="2">
        <f>MONTH(R4)</f>
        <v>1</v>
      </c>
      <c r="W4" s="2">
        <f>DAY(R4)</f>
        <v>21</v>
      </c>
    </row>
    <row r="5" spans="1:23">
      <c r="A5" s="31">
        <f t="shared" si="0"/>
        <v>1</v>
      </c>
      <c r="B5" s="31">
        <f t="shared" si="1"/>
        <v>21</v>
      </c>
      <c r="C5" s="31" t="str">
        <f t="shared" si="2"/>
        <v>1211</v>
      </c>
      <c r="D5" s="31">
        <f>IF(R5="","",VLOOKUP(C5,日付数値化!$E$3:$G$368,3,FALSE))</f>
        <v>21</v>
      </c>
      <c r="E5" s="31">
        <f>IF(R5="","",VLOOKUP(D5,日付数値化!$G$3:$H$368,2,FALSE))</f>
        <v>2</v>
      </c>
      <c r="G5" s="14">
        <f t="shared" ref="G5:G43" si="3">ROW()-3</f>
        <v>2</v>
      </c>
      <c r="H5" s="14"/>
      <c r="I5" s="14"/>
      <c r="J5" s="14"/>
      <c r="K5" s="13">
        <v>20000</v>
      </c>
      <c r="L5" s="13">
        <v>20000</v>
      </c>
      <c r="M5" s="13">
        <v>20000</v>
      </c>
      <c r="N5" s="13">
        <v>20000</v>
      </c>
      <c r="O5" s="13">
        <v>20000</v>
      </c>
      <c r="P5" s="16">
        <f>SUM(K5:O5)</f>
        <v>100000</v>
      </c>
      <c r="Q5" s="16">
        <f t="shared" ref="Q5:Q43" si="4">IF(P5="","",SUM(Q4,P5/1.1))</f>
        <v>181818.18181818179</v>
      </c>
      <c r="R5" s="12">
        <v>43851</v>
      </c>
      <c r="T5" s="36"/>
    </row>
    <row r="6" spans="1:23">
      <c r="A6" s="31">
        <f t="shared" si="0"/>
        <v>1</v>
      </c>
      <c r="B6" s="31">
        <f t="shared" si="1"/>
        <v>21</v>
      </c>
      <c r="C6" s="31" t="str">
        <f t="shared" si="2"/>
        <v>1211</v>
      </c>
      <c r="D6" s="31">
        <f>IF(R6="","",VLOOKUP(C6,日付数値化!$E$3:$G$368,3,FALSE))</f>
        <v>21</v>
      </c>
      <c r="E6" s="31">
        <f>IF(R6="","",VLOOKUP(D6,日付数値化!$G$3:$H$368,2,FALSE))</f>
        <v>2</v>
      </c>
      <c r="G6" s="14">
        <f t="shared" si="3"/>
        <v>3</v>
      </c>
      <c r="H6" s="14"/>
      <c r="I6" s="14"/>
      <c r="J6" s="14"/>
      <c r="K6" s="13">
        <v>20000</v>
      </c>
      <c r="L6" s="13">
        <v>20000</v>
      </c>
      <c r="M6" s="13">
        <v>20000</v>
      </c>
      <c r="N6" s="13">
        <v>20000</v>
      </c>
      <c r="O6" s="13">
        <v>20000</v>
      </c>
      <c r="P6" s="16">
        <f>SUM(K6:O6)</f>
        <v>100000</v>
      </c>
      <c r="Q6" s="16">
        <f t="shared" si="4"/>
        <v>272727.27272727271</v>
      </c>
      <c r="R6" s="12">
        <v>43851</v>
      </c>
      <c r="T6" s="36"/>
    </row>
    <row r="7" spans="1:23">
      <c r="A7" s="31">
        <f t="shared" si="0"/>
        <v>1</v>
      </c>
      <c r="B7" s="31">
        <f t="shared" si="1"/>
        <v>21</v>
      </c>
      <c r="C7" s="31" t="str">
        <f t="shared" si="2"/>
        <v>1211</v>
      </c>
      <c r="D7" s="31">
        <f>IF(R7="","",VLOOKUP(C7,日付数値化!$E$3:$G$368,3,FALSE))</f>
        <v>21</v>
      </c>
      <c r="E7" s="31">
        <f>IF(R7="","",VLOOKUP(D7,日付数値化!$G$3:$H$368,2,FALSE))</f>
        <v>2</v>
      </c>
      <c r="G7" s="14">
        <f t="shared" si="3"/>
        <v>4</v>
      </c>
      <c r="H7" s="14"/>
      <c r="I7" s="14"/>
      <c r="J7" s="14"/>
      <c r="K7" s="13">
        <v>20000</v>
      </c>
      <c r="L7" s="13">
        <v>20000</v>
      </c>
      <c r="M7" s="13">
        <v>20000</v>
      </c>
      <c r="N7" s="13">
        <v>20000</v>
      </c>
      <c r="O7" s="13">
        <v>20000</v>
      </c>
      <c r="P7" s="16">
        <f t="shared" ref="P7:P43" si="5">SUM(K7:O7)</f>
        <v>100000</v>
      </c>
      <c r="Q7" s="16">
        <f t="shared" si="4"/>
        <v>363636.36363636359</v>
      </c>
      <c r="R7" s="12">
        <v>43851</v>
      </c>
      <c r="T7" s="36"/>
    </row>
    <row r="8" spans="1:23">
      <c r="A8" s="31">
        <f t="shared" si="0"/>
        <v>1</v>
      </c>
      <c r="B8" s="31">
        <f t="shared" si="1"/>
        <v>21</v>
      </c>
      <c r="C8" s="31" t="str">
        <f t="shared" si="2"/>
        <v>1211</v>
      </c>
      <c r="D8" s="31">
        <f>IF(R8="","",VLOOKUP(C8,日付数値化!$E$3:$G$368,3,FALSE))</f>
        <v>21</v>
      </c>
      <c r="E8" s="31">
        <f>IF(R8="","",VLOOKUP(D8,日付数値化!$G$3:$H$368,2,FALSE))</f>
        <v>2</v>
      </c>
      <c r="G8" s="14">
        <f t="shared" si="3"/>
        <v>5</v>
      </c>
      <c r="H8" s="14"/>
      <c r="I8" s="14"/>
      <c r="J8" s="14"/>
      <c r="K8" s="13">
        <v>20000</v>
      </c>
      <c r="L8" s="13">
        <v>20000</v>
      </c>
      <c r="M8" s="13">
        <v>20000</v>
      </c>
      <c r="N8" s="13">
        <v>20000</v>
      </c>
      <c r="O8" s="13">
        <v>20000</v>
      </c>
      <c r="P8" s="16">
        <f t="shared" si="5"/>
        <v>100000</v>
      </c>
      <c r="Q8" s="16">
        <f t="shared" si="4"/>
        <v>454545.45454545447</v>
      </c>
      <c r="R8" s="12">
        <v>43851</v>
      </c>
    </row>
    <row r="9" spans="1:23">
      <c r="A9" s="31">
        <f t="shared" si="0"/>
        <v>1</v>
      </c>
      <c r="B9" s="31">
        <f t="shared" si="1"/>
        <v>21</v>
      </c>
      <c r="C9" s="31" t="str">
        <f t="shared" si="2"/>
        <v>1211</v>
      </c>
      <c r="D9" s="31">
        <f>IF(R9="","",VLOOKUP(C9,日付数値化!$E$3:$G$368,3,FALSE))</f>
        <v>21</v>
      </c>
      <c r="E9" s="31">
        <f>IF(R9="","",VLOOKUP(D9,日付数値化!$G$3:$H$368,2,FALSE))</f>
        <v>2</v>
      </c>
      <c r="G9" s="14">
        <f t="shared" si="3"/>
        <v>6</v>
      </c>
      <c r="H9" s="14"/>
      <c r="I9" s="14"/>
      <c r="J9" s="14"/>
      <c r="K9" s="13">
        <v>20000</v>
      </c>
      <c r="L9" s="13">
        <v>20000</v>
      </c>
      <c r="M9" s="13">
        <v>20000</v>
      </c>
      <c r="N9" s="13">
        <v>20000</v>
      </c>
      <c r="O9" s="13">
        <v>20000</v>
      </c>
      <c r="P9" s="16">
        <f t="shared" si="5"/>
        <v>100000</v>
      </c>
      <c r="Q9" s="16">
        <f t="shared" si="4"/>
        <v>545454.54545454541</v>
      </c>
      <c r="R9" s="12">
        <v>43851</v>
      </c>
    </row>
    <row r="10" spans="1:23">
      <c r="A10" s="31">
        <f t="shared" si="0"/>
        <v>1</v>
      </c>
      <c r="B10" s="31">
        <f t="shared" si="1"/>
        <v>21</v>
      </c>
      <c r="C10" s="31" t="str">
        <f t="shared" si="2"/>
        <v>1211</v>
      </c>
      <c r="D10" s="31">
        <f>IF(R10="","",VLOOKUP(C10,日付数値化!$E$3:$G$368,3,FALSE))</f>
        <v>21</v>
      </c>
      <c r="E10" s="31">
        <f>IF(R10="","",VLOOKUP(D10,日付数値化!$G$3:$H$368,2,FALSE))</f>
        <v>2</v>
      </c>
      <c r="G10" s="14">
        <f t="shared" si="3"/>
        <v>7</v>
      </c>
      <c r="H10" s="14"/>
      <c r="I10" s="14"/>
      <c r="J10" s="14"/>
      <c r="K10" s="13">
        <v>20000</v>
      </c>
      <c r="L10" s="13">
        <v>20000</v>
      </c>
      <c r="M10" s="13">
        <v>20000</v>
      </c>
      <c r="N10" s="13">
        <v>20000</v>
      </c>
      <c r="O10" s="13">
        <v>20000</v>
      </c>
      <c r="P10" s="16">
        <f t="shared" si="5"/>
        <v>100000</v>
      </c>
      <c r="Q10" s="16">
        <f t="shared" si="4"/>
        <v>636363.63636363635</v>
      </c>
      <c r="R10" s="12">
        <v>43851</v>
      </c>
    </row>
    <row r="11" spans="1:23">
      <c r="A11" s="31">
        <f t="shared" si="0"/>
        <v>1</v>
      </c>
      <c r="B11" s="31">
        <f t="shared" si="1"/>
        <v>21</v>
      </c>
      <c r="C11" s="31" t="str">
        <f t="shared" si="2"/>
        <v>1211</v>
      </c>
      <c r="D11" s="31">
        <f>IF(R11="","",VLOOKUP(C11,日付数値化!$E$3:$G$368,3,FALSE))</f>
        <v>21</v>
      </c>
      <c r="E11" s="31">
        <f>IF(R11="","",VLOOKUP(D11,日付数値化!$G$3:$H$368,2,FALSE))</f>
        <v>2</v>
      </c>
      <c r="G11" s="14">
        <f t="shared" si="3"/>
        <v>8</v>
      </c>
      <c r="H11" s="14"/>
      <c r="I11" s="14"/>
      <c r="J11" s="14"/>
      <c r="K11" s="13">
        <v>20000</v>
      </c>
      <c r="L11" s="13">
        <v>20000</v>
      </c>
      <c r="M11" s="13">
        <v>20000</v>
      </c>
      <c r="N11" s="13">
        <v>20000</v>
      </c>
      <c r="O11" s="13">
        <v>20000</v>
      </c>
      <c r="P11" s="16">
        <f t="shared" si="5"/>
        <v>100000</v>
      </c>
      <c r="Q11" s="16">
        <f t="shared" si="4"/>
        <v>727272.72727272729</v>
      </c>
      <c r="R11" s="12">
        <v>43851</v>
      </c>
    </row>
    <row r="12" spans="1:23">
      <c r="A12" s="31">
        <f t="shared" si="0"/>
        <v>1</v>
      </c>
      <c r="B12" s="31">
        <f t="shared" si="1"/>
        <v>21</v>
      </c>
      <c r="C12" s="31" t="str">
        <f t="shared" si="2"/>
        <v>1211</v>
      </c>
      <c r="D12" s="31">
        <f>IF(R12="","",VLOOKUP(C12,日付数値化!$E$3:$G$368,3,FALSE))</f>
        <v>21</v>
      </c>
      <c r="E12" s="31">
        <f>IF(R12="","",VLOOKUP(D12,日付数値化!$G$3:$H$368,2,FALSE))</f>
        <v>2</v>
      </c>
      <c r="G12" s="14">
        <f t="shared" si="3"/>
        <v>9</v>
      </c>
      <c r="H12" s="14"/>
      <c r="I12" s="14"/>
      <c r="J12" s="14"/>
      <c r="K12" s="13">
        <v>20000</v>
      </c>
      <c r="L12" s="13">
        <v>20000</v>
      </c>
      <c r="M12" s="13">
        <v>20000</v>
      </c>
      <c r="N12" s="13">
        <v>20000</v>
      </c>
      <c r="O12" s="13">
        <v>20000</v>
      </c>
      <c r="P12" s="16">
        <f t="shared" si="5"/>
        <v>100000</v>
      </c>
      <c r="Q12" s="16">
        <f t="shared" si="4"/>
        <v>818181.81818181823</v>
      </c>
      <c r="R12" s="12">
        <v>43851</v>
      </c>
    </row>
    <row r="13" spans="1:23">
      <c r="A13" s="31">
        <f t="shared" si="0"/>
        <v>1</v>
      </c>
      <c r="B13" s="31">
        <f t="shared" si="1"/>
        <v>21</v>
      </c>
      <c r="C13" s="31" t="str">
        <f t="shared" si="2"/>
        <v>1211</v>
      </c>
      <c r="D13" s="31">
        <f>IF(R13="","",VLOOKUP(C13,日付数値化!$E$3:$G$368,3,FALSE))</f>
        <v>21</v>
      </c>
      <c r="E13" s="31">
        <f>IF(R13="","",VLOOKUP(D13,日付数値化!$G$3:$H$368,2,FALSE))</f>
        <v>2</v>
      </c>
      <c r="G13" s="14">
        <f t="shared" si="3"/>
        <v>10</v>
      </c>
      <c r="H13" s="14"/>
      <c r="I13" s="14"/>
      <c r="J13" s="14"/>
      <c r="K13" s="13">
        <v>20000</v>
      </c>
      <c r="L13" s="13">
        <v>20000</v>
      </c>
      <c r="M13" s="13">
        <v>20000</v>
      </c>
      <c r="N13" s="13">
        <v>20000</v>
      </c>
      <c r="O13" s="13">
        <v>20000</v>
      </c>
      <c r="P13" s="16">
        <f t="shared" si="5"/>
        <v>100000</v>
      </c>
      <c r="Q13" s="16">
        <f t="shared" si="4"/>
        <v>909090.90909090918</v>
      </c>
      <c r="R13" s="12">
        <v>43851</v>
      </c>
    </row>
    <row r="14" spans="1:23">
      <c r="A14" s="31">
        <f t="shared" si="0"/>
        <v>1</v>
      </c>
      <c r="B14" s="31">
        <f t="shared" si="1"/>
        <v>21</v>
      </c>
      <c r="C14" s="31" t="str">
        <f t="shared" si="2"/>
        <v>1211</v>
      </c>
      <c r="D14" s="31">
        <f>IF(R14="","",VLOOKUP(C14,日付数値化!$E$3:$G$368,3,FALSE))</f>
        <v>21</v>
      </c>
      <c r="E14" s="31">
        <f>IF(R14="","",VLOOKUP(D14,日付数値化!$G$3:$H$368,2,FALSE))</f>
        <v>2</v>
      </c>
      <c r="G14" s="14">
        <f t="shared" si="3"/>
        <v>11</v>
      </c>
      <c r="H14" s="14"/>
      <c r="I14" s="14"/>
      <c r="J14" s="14"/>
      <c r="K14" s="13">
        <v>20000</v>
      </c>
      <c r="L14" s="13">
        <v>20000</v>
      </c>
      <c r="M14" s="13">
        <v>20000</v>
      </c>
      <c r="N14" s="13">
        <v>20000</v>
      </c>
      <c r="O14" s="13">
        <v>20000</v>
      </c>
      <c r="P14" s="16">
        <f t="shared" si="5"/>
        <v>100000</v>
      </c>
      <c r="Q14" s="16">
        <f t="shared" si="4"/>
        <v>1000000.0000000001</v>
      </c>
      <c r="R14" s="12">
        <v>43851</v>
      </c>
    </row>
    <row r="15" spans="1:23">
      <c r="A15" s="31">
        <f t="shared" si="0"/>
        <v>1</v>
      </c>
      <c r="B15" s="31">
        <f t="shared" si="1"/>
        <v>21</v>
      </c>
      <c r="C15" s="31" t="str">
        <f t="shared" si="2"/>
        <v>1211</v>
      </c>
      <c r="D15" s="31">
        <f>IF(R15="","",VLOOKUP(C15,日付数値化!$E$3:$G$368,3,FALSE))</f>
        <v>21</v>
      </c>
      <c r="E15" s="31">
        <f>IF(R15="","",VLOOKUP(D15,日付数値化!$G$3:$H$368,2,FALSE))</f>
        <v>2</v>
      </c>
      <c r="G15" s="14">
        <f t="shared" si="3"/>
        <v>12</v>
      </c>
      <c r="H15" s="14"/>
      <c r="I15" s="14"/>
      <c r="J15" s="14"/>
      <c r="K15" s="13">
        <v>20000</v>
      </c>
      <c r="L15" s="13">
        <v>20000</v>
      </c>
      <c r="M15" s="13">
        <v>20000</v>
      </c>
      <c r="N15" s="13">
        <v>20000</v>
      </c>
      <c r="O15" s="13">
        <v>20000</v>
      </c>
      <c r="P15" s="16">
        <f t="shared" si="5"/>
        <v>100000</v>
      </c>
      <c r="Q15" s="16">
        <f t="shared" si="4"/>
        <v>1090909.0909090911</v>
      </c>
      <c r="R15" s="12">
        <v>43851</v>
      </c>
    </row>
    <row r="16" spans="1:23">
      <c r="A16" s="31">
        <f t="shared" si="0"/>
        <v>1</v>
      </c>
      <c r="B16" s="31">
        <f t="shared" si="1"/>
        <v>21</v>
      </c>
      <c r="C16" s="31" t="str">
        <f t="shared" si="2"/>
        <v>1211</v>
      </c>
      <c r="D16" s="31">
        <f>IF(R16="","",VLOOKUP(C16,日付数値化!$E$3:$G$368,3,FALSE))</f>
        <v>21</v>
      </c>
      <c r="E16" s="31">
        <f>IF(R16="","",VLOOKUP(D16,日付数値化!$G$3:$H$368,2,FALSE))</f>
        <v>2</v>
      </c>
      <c r="G16" s="14">
        <f t="shared" si="3"/>
        <v>13</v>
      </c>
      <c r="H16" s="14"/>
      <c r="I16" s="14"/>
      <c r="J16" s="14"/>
      <c r="K16" s="13">
        <v>20000</v>
      </c>
      <c r="L16" s="13">
        <v>20000</v>
      </c>
      <c r="M16" s="13">
        <v>20000</v>
      </c>
      <c r="N16" s="13">
        <v>20000</v>
      </c>
      <c r="O16" s="13">
        <v>20000</v>
      </c>
      <c r="P16" s="16">
        <f t="shared" si="5"/>
        <v>100000</v>
      </c>
      <c r="Q16" s="16">
        <f t="shared" si="4"/>
        <v>1181818.1818181819</v>
      </c>
      <c r="R16" s="12">
        <v>43851</v>
      </c>
    </row>
    <row r="17" spans="1:23">
      <c r="A17" s="31">
        <f t="shared" si="0"/>
        <v>1</v>
      </c>
      <c r="B17" s="31">
        <f t="shared" si="1"/>
        <v>21</v>
      </c>
      <c r="C17" s="31" t="str">
        <f t="shared" si="2"/>
        <v>1211</v>
      </c>
      <c r="D17" s="31">
        <f>IF(R17="","",VLOOKUP(C17,日付数値化!$E$3:$G$368,3,FALSE))</f>
        <v>21</v>
      </c>
      <c r="E17" s="31">
        <f>IF(R17="","",VLOOKUP(D17,日付数値化!$G$3:$H$368,2,FALSE))</f>
        <v>2</v>
      </c>
      <c r="G17" s="14">
        <f t="shared" si="3"/>
        <v>14</v>
      </c>
      <c r="H17" s="14"/>
      <c r="I17" s="14"/>
      <c r="J17" s="14"/>
      <c r="K17" s="13">
        <v>20000</v>
      </c>
      <c r="L17" s="13">
        <v>20000</v>
      </c>
      <c r="M17" s="13">
        <v>20000</v>
      </c>
      <c r="N17" s="13">
        <v>20000</v>
      </c>
      <c r="O17" s="13">
        <v>20000</v>
      </c>
      <c r="P17" s="16">
        <f t="shared" si="5"/>
        <v>100000</v>
      </c>
      <c r="Q17" s="16">
        <f t="shared" si="4"/>
        <v>1272727.2727272727</v>
      </c>
      <c r="R17" s="12">
        <v>43851</v>
      </c>
    </row>
    <row r="18" spans="1:23">
      <c r="A18" s="31">
        <f t="shared" si="0"/>
        <v>1</v>
      </c>
      <c r="B18" s="31">
        <f t="shared" si="1"/>
        <v>21</v>
      </c>
      <c r="C18" s="31" t="str">
        <f t="shared" si="2"/>
        <v>1211</v>
      </c>
      <c r="D18" s="31">
        <f>IF(R18="","",VLOOKUP(C18,日付数値化!$E$3:$G$368,3,FALSE))</f>
        <v>21</v>
      </c>
      <c r="E18" s="31">
        <f>IF(R18="","",VLOOKUP(D18,日付数値化!$G$3:$H$368,2,FALSE))</f>
        <v>2</v>
      </c>
      <c r="G18" s="14">
        <f t="shared" si="3"/>
        <v>15</v>
      </c>
      <c r="H18" s="14"/>
      <c r="I18" s="14"/>
      <c r="J18" s="14"/>
      <c r="K18" s="13">
        <v>20000</v>
      </c>
      <c r="L18" s="13">
        <v>20000</v>
      </c>
      <c r="M18" s="13">
        <v>20000</v>
      </c>
      <c r="N18" s="13">
        <v>20000</v>
      </c>
      <c r="O18" s="13">
        <v>20000</v>
      </c>
      <c r="P18" s="16">
        <f t="shared" si="5"/>
        <v>100000</v>
      </c>
      <c r="Q18" s="16">
        <f t="shared" si="4"/>
        <v>1363636.3636363635</v>
      </c>
      <c r="R18" s="12">
        <v>43851</v>
      </c>
    </row>
    <row r="19" spans="1:23">
      <c r="A19" s="31">
        <f t="shared" si="0"/>
        <v>1</v>
      </c>
      <c r="B19" s="31">
        <f t="shared" si="1"/>
        <v>21</v>
      </c>
      <c r="C19" s="31" t="str">
        <f t="shared" si="2"/>
        <v>1211</v>
      </c>
      <c r="D19" s="31">
        <f>IF(R19="","",VLOOKUP(C19,日付数値化!$E$3:$G$368,3,FALSE))</f>
        <v>21</v>
      </c>
      <c r="E19" s="31">
        <f>IF(R19="","",VLOOKUP(D19,日付数値化!$G$3:$H$368,2,FALSE))</f>
        <v>2</v>
      </c>
      <c r="G19" s="14">
        <f t="shared" si="3"/>
        <v>16</v>
      </c>
      <c r="H19" s="14"/>
      <c r="I19" s="14"/>
      <c r="J19" s="14"/>
      <c r="K19" s="13">
        <v>20000</v>
      </c>
      <c r="L19" s="13">
        <v>20000</v>
      </c>
      <c r="M19" s="13">
        <v>20000</v>
      </c>
      <c r="N19" s="13">
        <v>20000</v>
      </c>
      <c r="O19" s="13">
        <v>20000</v>
      </c>
      <c r="P19" s="16">
        <f t="shared" si="5"/>
        <v>100000</v>
      </c>
      <c r="Q19" s="16">
        <f t="shared" si="4"/>
        <v>1454545.4545454544</v>
      </c>
      <c r="R19" s="12">
        <v>43851</v>
      </c>
    </row>
    <row r="20" spans="1:23">
      <c r="A20" s="31">
        <f t="shared" si="0"/>
        <v>1</v>
      </c>
      <c r="B20" s="31">
        <f t="shared" si="1"/>
        <v>21</v>
      </c>
      <c r="C20" s="31" t="str">
        <f t="shared" si="2"/>
        <v>1211</v>
      </c>
      <c r="D20" s="31">
        <f>IF(R20="","",VLOOKUP(C20,日付数値化!$E$3:$G$368,3,FALSE))</f>
        <v>21</v>
      </c>
      <c r="E20" s="31">
        <f>IF(R20="","",VLOOKUP(D20,日付数値化!$G$3:$H$368,2,FALSE))</f>
        <v>2</v>
      </c>
      <c r="G20" s="14">
        <f t="shared" si="3"/>
        <v>17</v>
      </c>
      <c r="H20" s="14"/>
      <c r="I20" s="14"/>
      <c r="J20" s="14"/>
      <c r="K20" s="13">
        <v>20000</v>
      </c>
      <c r="L20" s="13">
        <v>20000</v>
      </c>
      <c r="M20" s="13">
        <v>20000</v>
      </c>
      <c r="N20" s="13">
        <v>20000</v>
      </c>
      <c r="O20" s="13">
        <v>20000</v>
      </c>
      <c r="P20" s="16">
        <f t="shared" si="5"/>
        <v>100000</v>
      </c>
      <c r="Q20" s="16">
        <f t="shared" si="4"/>
        <v>1545454.5454545452</v>
      </c>
      <c r="R20" s="12">
        <v>43851</v>
      </c>
    </row>
    <row r="21" spans="1:23">
      <c r="A21" s="31">
        <f t="shared" si="0"/>
        <v>1</v>
      </c>
      <c r="B21" s="31">
        <f t="shared" si="1"/>
        <v>21</v>
      </c>
      <c r="C21" s="31" t="str">
        <f t="shared" si="2"/>
        <v>1211</v>
      </c>
      <c r="D21" s="31">
        <f>IF(R21="","",VLOOKUP(C21,日付数値化!$E$3:$G$368,3,FALSE))</f>
        <v>21</v>
      </c>
      <c r="E21" s="31">
        <f>IF(R21="","",VLOOKUP(D21,日付数値化!$G$3:$H$368,2,FALSE))</f>
        <v>2</v>
      </c>
      <c r="G21" s="14">
        <f t="shared" si="3"/>
        <v>18</v>
      </c>
      <c r="H21" s="14"/>
      <c r="I21" s="14"/>
      <c r="J21" s="14"/>
      <c r="K21" s="13">
        <v>20000</v>
      </c>
      <c r="L21" s="13">
        <v>20000</v>
      </c>
      <c r="M21" s="13">
        <v>20000</v>
      </c>
      <c r="N21" s="13">
        <v>20000</v>
      </c>
      <c r="O21" s="13">
        <v>20000</v>
      </c>
      <c r="P21" s="16">
        <f t="shared" si="5"/>
        <v>100000</v>
      </c>
      <c r="Q21" s="16">
        <f t="shared" si="4"/>
        <v>1636363.636363636</v>
      </c>
      <c r="R21" s="12">
        <v>43851</v>
      </c>
    </row>
    <row r="22" spans="1:23">
      <c r="A22" s="31">
        <f t="shared" si="0"/>
        <v>2</v>
      </c>
      <c r="B22" s="31">
        <f t="shared" si="1"/>
        <v>21</v>
      </c>
      <c r="C22" s="31" t="str">
        <f t="shared" si="2"/>
        <v>2212</v>
      </c>
      <c r="D22" s="31">
        <f>IF(R22="","",VLOOKUP(C22,日付数値化!$E$3:$G$368,3,FALSE))</f>
        <v>52</v>
      </c>
      <c r="E22" s="31">
        <f>IF(R22="","",VLOOKUP(D22,日付数値化!$G$3:$H$368,2,FALSE))</f>
        <v>3</v>
      </c>
      <c r="G22" s="14">
        <f t="shared" si="3"/>
        <v>19</v>
      </c>
      <c r="H22" s="14"/>
      <c r="I22" s="14"/>
      <c r="J22" s="14"/>
      <c r="K22" s="13">
        <v>20000</v>
      </c>
      <c r="L22" s="13">
        <v>20000</v>
      </c>
      <c r="M22" s="13">
        <v>20000</v>
      </c>
      <c r="N22" s="13">
        <v>20000</v>
      </c>
      <c r="O22" s="13">
        <v>20000</v>
      </c>
      <c r="P22" s="16">
        <f t="shared" si="5"/>
        <v>100000</v>
      </c>
      <c r="Q22" s="16">
        <f t="shared" si="4"/>
        <v>1727272.7272727268</v>
      </c>
      <c r="R22" s="15">
        <v>43882</v>
      </c>
    </row>
    <row r="23" spans="1:23">
      <c r="A23" s="31">
        <f t="shared" si="0"/>
        <v>2</v>
      </c>
      <c r="B23" s="31">
        <f t="shared" si="1"/>
        <v>21</v>
      </c>
      <c r="C23" s="31" t="str">
        <f t="shared" si="2"/>
        <v>2212</v>
      </c>
      <c r="D23" s="31">
        <f>IF(R23="","",VLOOKUP(C23,日付数値化!$E$3:$G$368,3,FALSE))</f>
        <v>52</v>
      </c>
      <c r="E23" s="31">
        <f>IF(R23="","",VLOOKUP(D23,日付数値化!$G$3:$H$368,2,FALSE))</f>
        <v>3</v>
      </c>
      <c r="G23" s="14">
        <f t="shared" si="3"/>
        <v>20</v>
      </c>
      <c r="H23" s="14"/>
      <c r="I23" s="14"/>
      <c r="J23" s="14"/>
      <c r="K23" s="13">
        <v>20000</v>
      </c>
      <c r="L23" s="13">
        <v>20000</v>
      </c>
      <c r="M23" s="13">
        <v>20000</v>
      </c>
      <c r="N23" s="13">
        <v>20000</v>
      </c>
      <c r="O23" s="13">
        <v>20000</v>
      </c>
      <c r="P23" s="16">
        <f t="shared" si="5"/>
        <v>100000</v>
      </c>
      <c r="Q23" s="16">
        <f t="shared" si="4"/>
        <v>1818181.8181818177</v>
      </c>
      <c r="R23" s="15">
        <v>43882</v>
      </c>
    </row>
    <row r="24" spans="1:23">
      <c r="A24" s="31">
        <f t="shared" si="0"/>
        <v>2</v>
      </c>
      <c r="B24" s="31">
        <f t="shared" si="1"/>
        <v>21</v>
      </c>
      <c r="C24" s="31" t="str">
        <f t="shared" si="2"/>
        <v>2212</v>
      </c>
      <c r="D24" s="31">
        <f>IF(R24="","",VLOOKUP(C24,日付数値化!$E$3:$G$368,3,FALSE))</f>
        <v>52</v>
      </c>
      <c r="E24" s="31">
        <f>IF(R24="","",VLOOKUP(D24,日付数値化!$G$3:$H$368,2,FALSE))</f>
        <v>3</v>
      </c>
      <c r="G24" s="14">
        <f t="shared" si="3"/>
        <v>21</v>
      </c>
      <c r="H24" s="14"/>
      <c r="I24" s="14"/>
      <c r="J24" s="14"/>
      <c r="K24" s="13">
        <v>20000</v>
      </c>
      <c r="L24" s="13">
        <v>20000</v>
      </c>
      <c r="M24" s="13">
        <v>20000</v>
      </c>
      <c r="N24" s="13">
        <v>20000</v>
      </c>
      <c r="O24" s="13">
        <v>20000</v>
      </c>
      <c r="P24" s="16">
        <f t="shared" si="5"/>
        <v>100000</v>
      </c>
      <c r="Q24" s="16">
        <f t="shared" si="4"/>
        <v>1909090.9090909085</v>
      </c>
      <c r="R24" s="15">
        <v>43882</v>
      </c>
    </row>
    <row r="25" spans="1:23">
      <c r="A25" s="31">
        <f t="shared" si="0"/>
        <v>2</v>
      </c>
      <c r="B25" s="31">
        <f t="shared" si="1"/>
        <v>21</v>
      </c>
      <c r="C25" s="31" t="str">
        <f t="shared" si="2"/>
        <v>2212</v>
      </c>
      <c r="D25" s="31">
        <f>IF(R25="","",VLOOKUP(C25,日付数値化!$E$3:$G$368,3,FALSE))</f>
        <v>52</v>
      </c>
      <c r="E25" s="31">
        <f>IF(R25="","",VLOOKUP(D25,日付数値化!$G$3:$H$368,2,FALSE))</f>
        <v>3</v>
      </c>
      <c r="G25" s="14">
        <f t="shared" si="3"/>
        <v>22</v>
      </c>
      <c r="H25" s="14"/>
      <c r="I25" s="14"/>
      <c r="J25" s="14"/>
      <c r="K25" s="13">
        <v>20000</v>
      </c>
      <c r="L25" s="13">
        <v>20000</v>
      </c>
      <c r="M25" s="13">
        <v>20000</v>
      </c>
      <c r="N25" s="13">
        <v>20000</v>
      </c>
      <c r="O25" s="13">
        <v>20000</v>
      </c>
      <c r="P25" s="16">
        <f t="shared" si="5"/>
        <v>100000</v>
      </c>
      <c r="Q25" s="16">
        <f t="shared" si="4"/>
        <v>1999999.9999999993</v>
      </c>
      <c r="R25" s="15">
        <v>43882</v>
      </c>
    </row>
    <row r="26" spans="1:23">
      <c r="A26" s="31">
        <f t="shared" si="0"/>
        <v>2</v>
      </c>
      <c r="B26" s="31">
        <f t="shared" si="1"/>
        <v>21</v>
      </c>
      <c r="C26" s="31" t="str">
        <f t="shared" si="2"/>
        <v>2212</v>
      </c>
      <c r="D26" s="31">
        <f>IF(R26="","",VLOOKUP(C26,日付数値化!$E$3:$G$368,3,FALSE))</f>
        <v>52</v>
      </c>
      <c r="E26" s="31">
        <f>IF(R26="","",VLOOKUP(D26,日付数値化!$G$3:$H$368,2,FALSE))</f>
        <v>3</v>
      </c>
      <c r="G26" s="14">
        <f t="shared" si="3"/>
        <v>23</v>
      </c>
      <c r="H26" s="14"/>
      <c r="I26" s="14"/>
      <c r="J26" s="14"/>
      <c r="K26" s="13">
        <v>20000</v>
      </c>
      <c r="L26" s="13">
        <v>20000</v>
      </c>
      <c r="M26" s="13">
        <v>20000</v>
      </c>
      <c r="N26" s="13">
        <v>20000</v>
      </c>
      <c r="O26" s="13">
        <v>20000</v>
      </c>
      <c r="P26" s="16">
        <f t="shared" si="5"/>
        <v>100000</v>
      </c>
      <c r="Q26" s="16">
        <f t="shared" si="4"/>
        <v>2090909.0909090901</v>
      </c>
      <c r="R26" s="15">
        <v>43882</v>
      </c>
    </row>
    <row r="27" spans="1:23">
      <c r="A27" s="31">
        <f t="shared" si="0"/>
        <v>2</v>
      </c>
      <c r="B27" s="31">
        <f t="shared" si="1"/>
        <v>21</v>
      </c>
      <c r="C27" s="31" t="str">
        <f t="shared" si="2"/>
        <v>2212</v>
      </c>
      <c r="D27" s="31">
        <f>IF(R27="","",VLOOKUP(C27,日付数値化!$E$3:$G$368,3,FALSE))</f>
        <v>52</v>
      </c>
      <c r="E27" s="31">
        <f>IF(R27="","",VLOOKUP(D27,日付数値化!$G$3:$H$368,2,FALSE))</f>
        <v>3</v>
      </c>
      <c r="G27" s="14">
        <f t="shared" si="3"/>
        <v>24</v>
      </c>
      <c r="H27" s="14"/>
      <c r="I27" s="14"/>
      <c r="J27" s="14"/>
      <c r="K27" s="13">
        <v>20000</v>
      </c>
      <c r="L27" s="13">
        <v>20000</v>
      </c>
      <c r="M27" s="13">
        <v>20000</v>
      </c>
      <c r="N27" s="13">
        <v>20000</v>
      </c>
      <c r="O27" s="13">
        <v>20000</v>
      </c>
      <c r="P27" s="16">
        <f t="shared" si="5"/>
        <v>100000</v>
      </c>
      <c r="Q27" s="16">
        <f t="shared" si="4"/>
        <v>2181818.1818181812</v>
      </c>
      <c r="R27" s="15">
        <v>43882</v>
      </c>
    </row>
    <row r="28" spans="1:23">
      <c r="A28" s="31">
        <f t="shared" si="0"/>
        <v>2</v>
      </c>
      <c r="B28" s="31">
        <f t="shared" si="1"/>
        <v>21</v>
      </c>
      <c r="C28" s="31" t="str">
        <f t="shared" si="2"/>
        <v>2212</v>
      </c>
      <c r="D28" s="31">
        <f>IF(R28="","",VLOOKUP(C28,日付数値化!$E$3:$G$368,3,FALSE))</f>
        <v>52</v>
      </c>
      <c r="E28" s="31">
        <f>IF(R28="","",VLOOKUP(D28,日付数値化!$G$3:$H$368,2,FALSE))</f>
        <v>3</v>
      </c>
      <c r="G28" s="14">
        <f t="shared" si="3"/>
        <v>25</v>
      </c>
      <c r="H28" s="14"/>
      <c r="I28" s="14"/>
      <c r="J28" s="14"/>
      <c r="K28" s="13">
        <v>20000</v>
      </c>
      <c r="L28" s="13">
        <v>20000</v>
      </c>
      <c r="M28" s="13">
        <v>20000</v>
      </c>
      <c r="N28" s="13">
        <v>20000</v>
      </c>
      <c r="O28" s="13">
        <v>20000</v>
      </c>
      <c r="P28" s="16">
        <f t="shared" si="5"/>
        <v>100000</v>
      </c>
      <c r="Q28" s="16">
        <f t="shared" si="4"/>
        <v>2272727.272727272</v>
      </c>
      <c r="R28" s="15">
        <v>43882</v>
      </c>
      <c r="T28" s="4"/>
      <c r="U28" s="4"/>
      <c r="V28" s="4"/>
      <c r="W28" s="4"/>
    </row>
    <row r="29" spans="1:23">
      <c r="A29" s="31">
        <f t="shared" si="0"/>
        <v>2</v>
      </c>
      <c r="B29" s="31">
        <f t="shared" si="1"/>
        <v>21</v>
      </c>
      <c r="C29" s="31" t="str">
        <f t="shared" si="2"/>
        <v>2212</v>
      </c>
      <c r="D29" s="31">
        <f>IF(R29="","",VLOOKUP(C29,日付数値化!$E$3:$G$368,3,FALSE))</f>
        <v>52</v>
      </c>
      <c r="E29" s="31">
        <f>IF(R29="","",VLOOKUP(D29,日付数値化!$G$3:$H$368,2,FALSE))</f>
        <v>3</v>
      </c>
      <c r="G29" s="14">
        <f t="shared" si="3"/>
        <v>26</v>
      </c>
      <c r="H29" s="14"/>
      <c r="I29" s="14"/>
      <c r="J29" s="14"/>
      <c r="K29" s="13">
        <v>20000</v>
      </c>
      <c r="L29" s="13">
        <v>20000</v>
      </c>
      <c r="M29" s="13">
        <v>20000</v>
      </c>
      <c r="N29" s="13">
        <v>20000</v>
      </c>
      <c r="O29" s="13">
        <v>20000</v>
      </c>
      <c r="P29" s="16">
        <f t="shared" si="5"/>
        <v>100000</v>
      </c>
      <c r="Q29" s="16">
        <f t="shared" si="4"/>
        <v>2363636.3636363628</v>
      </c>
      <c r="R29" s="15">
        <v>43882</v>
      </c>
      <c r="T29" s="4"/>
      <c r="U29" s="4"/>
      <c r="V29" s="4"/>
      <c r="W29" s="4"/>
    </row>
    <row r="30" spans="1:23">
      <c r="A30" s="31">
        <f t="shared" si="0"/>
        <v>2</v>
      </c>
      <c r="B30" s="31">
        <f t="shared" si="1"/>
        <v>21</v>
      </c>
      <c r="C30" s="31" t="str">
        <f t="shared" si="2"/>
        <v>2212</v>
      </c>
      <c r="D30" s="31">
        <f>IF(R30="","",VLOOKUP(C30,日付数値化!$E$3:$G$368,3,FALSE))</f>
        <v>52</v>
      </c>
      <c r="E30" s="31">
        <f>IF(R30="","",VLOOKUP(D30,日付数値化!$G$3:$H$368,2,FALSE))</f>
        <v>3</v>
      </c>
      <c r="G30" s="14">
        <f t="shared" si="3"/>
        <v>27</v>
      </c>
      <c r="H30" s="14"/>
      <c r="I30" s="14"/>
      <c r="J30" s="14"/>
      <c r="K30" s="13">
        <v>20000</v>
      </c>
      <c r="L30" s="13">
        <v>20000</v>
      </c>
      <c r="M30" s="13">
        <v>20000</v>
      </c>
      <c r="N30" s="13">
        <v>20000</v>
      </c>
      <c r="O30" s="13">
        <v>20000</v>
      </c>
      <c r="P30" s="16">
        <f t="shared" si="5"/>
        <v>100000</v>
      </c>
      <c r="Q30" s="16">
        <f t="shared" si="4"/>
        <v>2454545.4545454537</v>
      </c>
      <c r="R30" s="15">
        <v>43882</v>
      </c>
      <c r="T30" s="4"/>
      <c r="U30" s="4"/>
      <c r="V30" s="4"/>
      <c r="W30" s="4"/>
    </row>
    <row r="31" spans="1:23">
      <c r="A31" s="31">
        <f t="shared" si="0"/>
        <v>2</v>
      </c>
      <c r="B31" s="31">
        <f t="shared" si="1"/>
        <v>21</v>
      </c>
      <c r="C31" s="31" t="str">
        <f t="shared" si="2"/>
        <v>2212</v>
      </c>
      <c r="D31" s="31">
        <f>IF(R31="","",VLOOKUP(C31,日付数値化!$E$3:$G$368,3,FALSE))</f>
        <v>52</v>
      </c>
      <c r="E31" s="31">
        <f>IF(R31="","",VLOOKUP(D31,日付数値化!$G$3:$H$368,2,FALSE))</f>
        <v>3</v>
      </c>
      <c r="G31" s="14">
        <f t="shared" si="3"/>
        <v>28</v>
      </c>
      <c r="H31" s="14"/>
      <c r="I31" s="14"/>
      <c r="J31" s="14"/>
      <c r="K31" s="13">
        <v>20000</v>
      </c>
      <c r="L31" s="13">
        <v>20000</v>
      </c>
      <c r="M31" s="13">
        <v>20000</v>
      </c>
      <c r="N31" s="13">
        <v>20000</v>
      </c>
      <c r="O31" s="13">
        <v>20000</v>
      </c>
      <c r="P31" s="16">
        <f t="shared" si="5"/>
        <v>100000</v>
      </c>
      <c r="Q31" s="16">
        <f t="shared" si="4"/>
        <v>2545454.5454545445</v>
      </c>
      <c r="R31" s="15">
        <v>43882</v>
      </c>
      <c r="T31" s="4"/>
      <c r="U31" s="4"/>
      <c r="V31" s="4"/>
      <c r="W31" s="4"/>
    </row>
    <row r="32" spans="1:23">
      <c r="A32" s="31">
        <f t="shared" si="0"/>
        <v>1</v>
      </c>
      <c r="B32" s="31">
        <f t="shared" si="1"/>
        <v>0</v>
      </c>
      <c r="C32" s="31" t="str">
        <f t="shared" si="2"/>
        <v/>
      </c>
      <c r="D32" s="31" t="str">
        <f>IF(R32="","",VLOOKUP(C32,日付数値化!$E$3:$G$368,3,FALSE))</f>
        <v/>
      </c>
      <c r="E32" s="31" t="str">
        <f>IF(R32="","",VLOOKUP(D32,日付数値化!$G$3:$H$368,2,FALSE))</f>
        <v/>
      </c>
      <c r="G32" s="14">
        <f t="shared" si="3"/>
        <v>29</v>
      </c>
      <c r="H32" s="14"/>
      <c r="I32" s="14"/>
      <c r="J32" s="14"/>
      <c r="K32" s="16"/>
      <c r="L32" s="16"/>
      <c r="M32" s="16"/>
      <c r="N32" s="16"/>
      <c r="O32" s="16"/>
      <c r="P32" s="16">
        <f t="shared" si="5"/>
        <v>0</v>
      </c>
      <c r="Q32" s="16">
        <f t="shared" si="4"/>
        <v>2545454.5454545445</v>
      </c>
      <c r="R32" s="15"/>
      <c r="T32" s="4"/>
      <c r="U32" s="4"/>
      <c r="V32" s="4"/>
      <c r="W32" s="4"/>
    </row>
    <row r="33" spans="1:23">
      <c r="A33" s="31">
        <f t="shared" si="0"/>
        <v>1</v>
      </c>
      <c r="B33" s="31">
        <f t="shared" si="1"/>
        <v>0</v>
      </c>
      <c r="C33" s="31" t="str">
        <f t="shared" si="2"/>
        <v/>
      </c>
      <c r="D33" s="31" t="str">
        <f>IF(R33="","",VLOOKUP(C33,日付数値化!$E$3:$G$368,3,FALSE))</f>
        <v/>
      </c>
      <c r="E33" s="31" t="str">
        <f>IF(R33="","",VLOOKUP(D33,日付数値化!$G$3:$H$368,2,FALSE))</f>
        <v/>
      </c>
      <c r="G33" s="14">
        <f t="shared" si="3"/>
        <v>30</v>
      </c>
      <c r="H33" s="14"/>
      <c r="I33" s="14"/>
      <c r="J33" s="14"/>
      <c r="K33" s="16"/>
      <c r="L33" s="16"/>
      <c r="M33" s="16"/>
      <c r="N33" s="16"/>
      <c r="O33" s="16"/>
      <c r="P33" s="16">
        <f t="shared" si="5"/>
        <v>0</v>
      </c>
      <c r="Q33" s="16">
        <f t="shared" si="4"/>
        <v>2545454.5454545445</v>
      </c>
      <c r="R33" s="15"/>
      <c r="T33" s="4"/>
      <c r="U33" s="4"/>
      <c r="V33" s="4"/>
      <c r="W33" s="4"/>
    </row>
    <row r="34" spans="1:23">
      <c r="A34" s="31">
        <f t="shared" si="0"/>
        <v>1</v>
      </c>
      <c r="B34" s="31">
        <f t="shared" si="1"/>
        <v>0</v>
      </c>
      <c r="C34" s="31" t="str">
        <f t="shared" si="2"/>
        <v/>
      </c>
      <c r="D34" s="31" t="str">
        <f>IF(R34="","",VLOOKUP(C34,日付数値化!$E$3:$G$368,3,FALSE))</f>
        <v/>
      </c>
      <c r="E34" s="31" t="str">
        <f>IF(R34="","",VLOOKUP(D34,日付数値化!$G$3:$H$368,2,FALSE))</f>
        <v/>
      </c>
      <c r="G34" s="14">
        <f t="shared" si="3"/>
        <v>31</v>
      </c>
      <c r="H34" s="14"/>
      <c r="I34" s="14"/>
      <c r="J34" s="14"/>
      <c r="K34" s="16"/>
      <c r="L34" s="16"/>
      <c r="M34" s="16"/>
      <c r="N34" s="16"/>
      <c r="O34" s="16"/>
      <c r="P34" s="16">
        <f t="shared" si="5"/>
        <v>0</v>
      </c>
      <c r="Q34" s="16">
        <f t="shared" si="4"/>
        <v>2545454.5454545445</v>
      </c>
      <c r="R34" s="15"/>
      <c r="T34" s="4"/>
      <c r="U34" s="4"/>
      <c r="V34" s="4"/>
      <c r="W34" s="4"/>
    </row>
    <row r="35" spans="1:23">
      <c r="A35" s="31">
        <f t="shared" si="0"/>
        <v>1</v>
      </c>
      <c r="B35" s="31">
        <f t="shared" si="1"/>
        <v>0</v>
      </c>
      <c r="C35" s="31" t="str">
        <f t="shared" si="2"/>
        <v/>
      </c>
      <c r="D35" s="31" t="str">
        <f>IF(R35="","",VLOOKUP(C35,日付数値化!$E$3:$G$368,3,FALSE))</f>
        <v/>
      </c>
      <c r="E35" s="31" t="str">
        <f>IF(R35="","",VLOOKUP(D35,日付数値化!$G$3:$H$368,2,FALSE))</f>
        <v/>
      </c>
      <c r="G35" s="14">
        <f t="shared" si="3"/>
        <v>32</v>
      </c>
      <c r="H35" s="14"/>
      <c r="I35" s="14"/>
      <c r="J35" s="14"/>
      <c r="K35" s="16"/>
      <c r="L35" s="16"/>
      <c r="M35" s="16"/>
      <c r="N35" s="16"/>
      <c r="O35" s="16"/>
      <c r="P35" s="16">
        <f t="shared" si="5"/>
        <v>0</v>
      </c>
      <c r="Q35" s="16">
        <f t="shared" si="4"/>
        <v>2545454.5454545445</v>
      </c>
      <c r="R35" s="15"/>
      <c r="T35" s="4"/>
      <c r="U35" s="4"/>
      <c r="V35" s="4"/>
      <c r="W35" s="4"/>
    </row>
    <row r="36" spans="1:23">
      <c r="A36" s="31">
        <f t="shared" si="0"/>
        <v>1</v>
      </c>
      <c r="B36" s="31">
        <f t="shared" si="1"/>
        <v>0</v>
      </c>
      <c r="C36" s="31" t="str">
        <f t="shared" si="2"/>
        <v/>
      </c>
      <c r="D36" s="31" t="str">
        <f>IF(R36="","",VLOOKUP(C36,日付数値化!$E$3:$G$368,3,FALSE))</f>
        <v/>
      </c>
      <c r="E36" s="31" t="str">
        <f>IF(R36="","",VLOOKUP(D36,日付数値化!$G$3:$H$368,2,FALSE))</f>
        <v/>
      </c>
      <c r="G36" s="14">
        <f t="shared" si="3"/>
        <v>33</v>
      </c>
      <c r="H36" s="14"/>
      <c r="I36" s="14"/>
      <c r="J36" s="14"/>
      <c r="K36" s="16"/>
      <c r="L36" s="16"/>
      <c r="M36" s="16"/>
      <c r="N36" s="16"/>
      <c r="O36" s="16"/>
      <c r="P36" s="16">
        <f t="shared" si="5"/>
        <v>0</v>
      </c>
      <c r="Q36" s="16">
        <f t="shared" si="4"/>
        <v>2545454.5454545445</v>
      </c>
      <c r="R36" s="15"/>
      <c r="T36" s="4"/>
      <c r="U36" s="4"/>
      <c r="V36" s="4"/>
      <c r="W36" s="4"/>
    </row>
    <row r="37" spans="1:23">
      <c r="A37" s="31">
        <f t="shared" si="0"/>
        <v>1</v>
      </c>
      <c r="B37" s="31">
        <f t="shared" si="1"/>
        <v>0</v>
      </c>
      <c r="C37" s="31" t="str">
        <f t="shared" si="2"/>
        <v/>
      </c>
      <c r="D37" s="31" t="str">
        <f>IF(R37="","",VLOOKUP(C37,日付数値化!$E$3:$G$368,3,FALSE))</f>
        <v/>
      </c>
      <c r="E37" s="31" t="str">
        <f>IF(R37="","",VLOOKUP(D37,日付数値化!$G$3:$H$368,2,FALSE))</f>
        <v/>
      </c>
      <c r="G37" s="14">
        <f t="shared" si="3"/>
        <v>34</v>
      </c>
      <c r="H37" s="14"/>
      <c r="I37" s="14"/>
      <c r="J37" s="14"/>
      <c r="K37" s="16"/>
      <c r="L37" s="16"/>
      <c r="M37" s="16"/>
      <c r="N37" s="16"/>
      <c r="O37" s="16"/>
      <c r="P37" s="16">
        <f t="shared" si="5"/>
        <v>0</v>
      </c>
      <c r="Q37" s="16">
        <f t="shared" si="4"/>
        <v>2545454.5454545445</v>
      </c>
      <c r="R37" s="15"/>
      <c r="T37" s="4"/>
      <c r="U37" s="4"/>
      <c r="V37" s="4"/>
      <c r="W37" s="4"/>
    </row>
    <row r="38" spans="1:23">
      <c r="A38" s="31">
        <f t="shared" si="0"/>
        <v>1</v>
      </c>
      <c r="B38" s="31">
        <f t="shared" si="1"/>
        <v>0</v>
      </c>
      <c r="C38" s="31" t="str">
        <f t="shared" si="2"/>
        <v/>
      </c>
      <c r="D38" s="31" t="str">
        <f>IF(R38="","",VLOOKUP(C38,日付数値化!$E$3:$G$368,3,FALSE))</f>
        <v/>
      </c>
      <c r="E38" s="31" t="str">
        <f>IF(R38="","",VLOOKUP(D38,日付数値化!$G$3:$H$368,2,FALSE))</f>
        <v/>
      </c>
      <c r="G38" s="14">
        <f t="shared" si="3"/>
        <v>35</v>
      </c>
      <c r="H38" s="14"/>
      <c r="I38" s="14"/>
      <c r="J38" s="14"/>
      <c r="K38" s="16"/>
      <c r="L38" s="16"/>
      <c r="M38" s="16"/>
      <c r="N38" s="16"/>
      <c r="O38" s="16"/>
      <c r="P38" s="16">
        <f t="shared" si="5"/>
        <v>0</v>
      </c>
      <c r="Q38" s="16">
        <f t="shared" si="4"/>
        <v>2545454.5454545445</v>
      </c>
      <c r="R38" s="15"/>
      <c r="T38" s="4"/>
      <c r="U38" s="4"/>
      <c r="V38" s="4"/>
      <c r="W38" s="4"/>
    </row>
    <row r="39" spans="1:23">
      <c r="A39" s="31">
        <f t="shared" si="0"/>
        <v>1</v>
      </c>
      <c r="B39" s="31">
        <f t="shared" si="1"/>
        <v>0</v>
      </c>
      <c r="C39" s="31" t="str">
        <f t="shared" si="2"/>
        <v/>
      </c>
      <c r="D39" s="31" t="str">
        <f>IF(R39="","",VLOOKUP(C39,日付数値化!$E$3:$G$368,3,FALSE))</f>
        <v/>
      </c>
      <c r="E39" s="31" t="str">
        <f>IF(R39="","",VLOOKUP(D39,日付数値化!$G$3:$H$368,2,FALSE))</f>
        <v/>
      </c>
      <c r="G39" s="14">
        <f t="shared" si="3"/>
        <v>36</v>
      </c>
      <c r="H39" s="14"/>
      <c r="I39" s="14"/>
      <c r="J39" s="14"/>
      <c r="K39" s="16"/>
      <c r="L39" s="16"/>
      <c r="M39" s="16"/>
      <c r="N39" s="16"/>
      <c r="O39" s="16"/>
      <c r="P39" s="16">
        <f t="shared" si="5"/>
        <v>0</v>
      </c>
      <c r="Q39" s="16">
        <f t="shared" si="4"/>
        <v>2545454.5454545445</v>
      </c>
      <c r="R39" s="15"/>
      <c r="T39" s="4"/>
      <c r="U39" s="4"/>
      <c r="V39" s="4"/>
      <c r="W39" s="4"/>
    </row>
    <row r="40" spans="1:23">
      <c r="A40" s="31">
        <f t="shared" si="0"/>
        <v>1</v>
      </c>
      <c r="B40" s="31">
        <f t="shared" si="1"/>
        <v>0</v>
      </c>
      <c r="C40" s="31" t="str">
        <f t="shared" si="2"/>
        <v/>
      </c>
      <c r="D40" s="31" t="str">
        <f>IF(R40="","",VLOOKUP(C40,日付数値化!$E$3:$G$368,3,FALSE))</f>
        <v/>
      </c>
      <c r="E40" s="31" t="str">
        <f>IF(R40="","",VLOOKUP(D40,日付数値化!$G$3:$H$368,2,FALSE))</f>
        <v/>
      </c>
      <c r="G40" s="14">
        <f t="shared" si="3"/>
        <v>37</v>
      </c>
      <c r="H40" s="14"/>
      <c r="I40" s="14"/>
      <c r="J40" s="14"/>
      <c r="K40" s="16"/>
      <c r="L40" s="16"/>
      <c r="M40" s="16"/>
      <c r="N40" s="16"/>
      <c r="O40" s="16"/>
      <c r="P40" s="16">
        <f t="shared" si="5"/>
        <v>0</v>
      </c>
      <c r="Q40" s="16">
        <f t="shared" si="4"/>
        <v>2545454.5454545445</v>
      </c>
      <c r="R40" s="15"/>
      <c r="T40" s="4"/>
      <c r="U40" s="4"/>
      <c r="V40" s="4"/>
      <c r="W40" s="4"/>
    </row>
    <row r="41" spans="1:23">
      <c r="A41" s="31">
        <f t="shared" si="0"/>
        <v>1</v>
      </c>
      <c r="B41" s="31">
        <f t="shared" si="1"/>
        <v>0</v>
      </c>
      <c r="C41" s="31" t="str">
        <f t="shared" si="2"/>
        <v/>
      </c>
      <c r="D41" s="31" t="str">
        <f>IF(R41="","",VLOOKUP(C41,日付数値化!$E$3:$G$368,3,FALSE))</f>
        <v/>
      </c>
      <c r="E41" s="31" t="str">
        <f>IF(R41="","",VLOOKUP(D41,日付数値化!$G$3:$H$368,2,FALSE))</f>
        <v/>
      </c>
      <c r="G41" s="14">
        <f t="shared" si="3"/>
        <v>38</v>
      </c>
      <c r="H41" s="14"/>
      <c r="I41" s="14"/>
      <c r="J41" s="14"/>
      <c r="K41" s="16"/>
      <c r="L41" s="16"/>
      <c r="M41" s="16"/>
      <c r="N41" s="16"/>
      <c r="O41" s="16"/>
      <c r="P41" s="16">
        <f t="shared" si="5"/>
        <v>0</v>
      </c>
      <c r="Q41" s="16">
        <f t="shared" si="4"/>
        <v>2545454.5454545445</v>
      </c>
      <c r="R41" s="15"/>
      <c r="T41" s="4"/>
      <c r="U41" s="4"/>
      <c r="V41" s="4"/>
      <c r="W41" s="4"/>
    </row>
    <row r="42" spans="1:23">
      <c r="A42" s="31">
        <f t="shared" si="0"/>
        <v>1</v>
      </c>
      <c r="B42" s="31">
        <f t="shared" si="1"/>
        <v>0</v>
      </c>
      <c r="C42" s="31" t="str">
        <f t="shared" si="2"/>
        <v/>
      </c>
      <c r="D42" s="31" t="str">
        <f>IF(R42="","",VLOOKUP(C42,日付数値化!$E$3:$G$368,3,FALSE))</f>
        <v/>
      </c>
      <c r="E42" s="31" t="str">
        <f>IF(R42="","",VLOOKUP(D42,日付数値化!$G$3:$H$368,2,FALSE))</f>
        <v/>
      </c>
      <c r="G42" s="14">
        <f t="shared" si="3"/>
        <v>39</v>
      </c>
      <c r="H42" s="14"/>
      <c r="I42" s="14"/>
      <c r="J42" s="14"/>
      <c r="K42" s="16"/>
      <c r="L42" s="16"/>
      <c r="M42" s="16"/>
      <c r="N42" s="16"/>
      <c r="O42" s="16"/>
      <c r="P42" s="16">
        <f t="shared" si="5"/>
        <v>0</v>
      </c>
      <c r="Q42" s="16">
        <f t="shared" si="4"/>
        <v>2545454.5454545445</v>
      </c>
      <c r="R42" s="15"/>
      <c r="T42" s="4"/>
      <c r="U42" s="4"/>
      <c r="V42" s="4"/>
      <c r="W42" s="4"/>
    </row>
    <row r="43" spans="1:23" ht="15.6" customHeight="1" thickBot="1">
      <c r="A43" s="31">
        <f t="shared" si="0"/>
        <v>1</v>
      </c>
      <c r="B43" s="31">
        <f t="shared" si="1"/>
        <v>0</v>
      </c>
      <c r="C43" s="31" t="str">
        <f t="shared" si="2"/>
        <v/>
      </c>
      <c r="D43" s="31" t="str">
        <f>IF(R43="","",VLOOKUP(C43,日付数値化!$E$3:$G$368,3,FALSE))</f>
        <v/>
      </c>
      <c r="E43" s="31" t="str">
        <f>IF(R43="","",VLOOKUP(D43,日付数値化!$G$3:$H$368,2,FALSE))</f>
        <v/>
      </c>
      <c r="G43" s="14">
        <f t="shared" si="3"/>
        <v>40</v>
      </c>
      <c r="H43" s="18"/>
      <c r="I43" s="18"/>
      <c r="J43" s="18"/>
      <c r="K43" s="19"/>
      <c r="L43" s="19"/>
      <c r="M43" s="19"/>
      <c r="N43" s="19"/>
      <c r="O43" s="19"/>
      <c r="P43" s="19">
        <f t="shared" si="5"/>
        <v>0</v>
      </c>
      <c r="Q43" s="19">
        <f t="shared" si="4"/>
        <v>2545454.5454545445</v>
      </c>
      <c r="R43" s="23"/>
      <c r="T43" s="5"/>
      <c r="U43" s="5"/>
      <c r="V43" s="5"/>
      <c r="W43" s="5"/>
    </row>
    <row r="44" spans="1:23" ht="15.6" customHeight="1" thickBot="1">
      <c r="A44" s="27"/>
      <c r="B44" s="27"/>
      <c r="C44" s="27"/>
      <c r="D44" s="27"/>
      <c r="E44" s="27"/>
      <c r="G44" s="17"/>
      <c r="H44" s="20" t="s">
        <v>9</v>
      </c>
      <c r="I44" s="21"/>
      <c r="J44" s="21"/>
      <c r="K44" s="22">
        <f t="shared" ref="K44:P44" si="6">SUM(K4:K43)</f>
        <v>560000</v>
      </c>
      <c r="L44" s="22">
        <f t="shared" si="6"/>
        <v>560000</v>
      </c>
      <c r="M44" s="22">
        <f t="shared" si="6"/>
        <v>560000</v>
      </c>
      <c r="N44" s="22">
        <f t="shared" si="6"/>
        <v>560000</v>
      </c>
      <c r="O44" s="22">
        <f t="shared" si="6"/>
        <v>560000</v>
      </c>
      <c r="P44" s="22">
        <f t="shared" si="6"/>
        <v>2800000</v>
      </c>
      <c r="Q44" s="22">
        <f>SUM(Q4:Q43)</f>
        <v>67454545.454545468</v>
      </c>
      <c r="R44" s="25"/>
      <c r="T44" s="5"/>
      <c r="U44" s="5"/>
      <c r="V44" s="5"/>
      <c r="W44" s="5"/>
    </row>
    <row r="47" spans="1:23">
      <c r="A47" s="6"/>
      <c r="B47" s="6"/>
      <c r="C47" s="6"/>
      <c r="D47" s="6"/>
      <c r="E47" s="6"/>
      <c r="O47" s="6"/>
      <c r="P47" s="6"/>
      <c r="Q47" s="6"/>
      <c r="R47" s="6"/>
      <c r="S47" s="6"/>
      <c r="T47" s="6"/>
      <c r="U47" s="6"/>
      <c r="V47" s="6"/>
    </row>
    <row r="48" spans="1:23">
      <c r="A48" s="6"/>
      <c r="B48" s="6"/>
      <c r="C48" s="6"/>
      <c r="D48" s="6"/>
      <c r="E48" s="6"/>
      <c r="O48" s="6"/>
      <c r="P48" s="6"/>
      <c r="Q48" s="6"/>
      <c r="R48" s="6"/>
      <c r="S48" s="6"/>
      <c r="T48" s="6"/>
      <c r="U48" s="6"/>
      <c r="V48" s="6"/>
    </row>
    <row r="49" spans="1:22">
      <c r="A49" s="6"/>
      <c r="B49" s="6"/>
      <c r="C49" s="6"/>
      <c r="D49" s="6"/>
      <c r="E49" s="6"/>
      <c r="O49" s="6"/>
      <c r="P49" s="6"/>
      <c r="Q49" s="6"/>
      <c r="R49" s="6"/>
      <c r="S49" s="6"/>
      <c r="T49" s="6"/>
      <c r="U49" s="6"/>
      <c r="V49" s="6"/>
    </row>
    <row r="50" spans="1:22">
      <c r="A50" s="6"/>
      <c r="B50" s="6"/>
      <c r="C50" s="6"/>
      <c r="D50" s="6"/>
      <c r="E50" s="6"/>
      <c r="O50" s="6"/>
      <c r="P50" s="6"/>
      <c r="Q50" s="6"/>
      <c r="R50" s="6"/>
      <c r="S50" s="6"/>
      <c r="T50" s="6"/>
      <c r="U50" s="6"/>
      <c r="V50" s="6"/>
    </row>
    <row r="51" spans="1:22">
      <c r="A51" s="24"/>
      <c r="B51" s="24"/>
      <c r="C51" s="24"/>
      <c r="D51" s="24"/>
      <c r="E51" s="24"/>
      <c r="O51" s="24"/>
      <c r="P51" s="24"/>
      <c r="Q51" s="24"/>
      <c r="R51" s="24"/>
      <c r="S51" s="24"/>
      <c r="T51" s="24"/>
      <c r="U51" s="24"/>
      <c r="V51" s="24"/>
    </row>
    <row r="52" spans="1:22">
      <c r="A52" s="24"/>
      <c r="B52" s="24"/>
      <c r="C52" s="24"/>
      <c r="D52" s="24"/>
      <c r="E52" s="24"/>
      <c r="O52" s="24"/>
      <c r="P52" s="24"/>
      <c r="Q52" s="24"/>
      <c r="R52" s="24"/>
      <c r="S52" s="24"/>
      <c r="T52" s="24"/>
      <c r="U52" s="24"/>
      <c r="V52" s="24"/>
    </row>
  </sheetData>
  <mergeCells count="1">
    <mergeCell ref="T4:T7"/>
  </mergeCells>
  <phoneticPr fontId="1"/>
  <pageMargins left="0.7" right="0.7" top="0.75" bottom="0.75" header="0.3" footer="0.3"/>
  <pageSetup paperSize="8" orientation="landscape"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DEA85-15F3-45DB-9170-E6BC30488266}">
  <dimension ref="A1:W52"/>
  <sheetViews>
    <sheetView showGridLines="0" topLeftCell="F1" zoomScaleNormal="100" workbookViewId="0">
      <selection activeCell="T4" sqref="T4:T7"/>
    </sheetView>
  </sheetViews>
  <sheetFormatPr defaultColWidth="8.625" defaultRowHeight="15.75"/>
  <cols>
    <col min="1" max="5" width="12.125" style="2" hidden="1" customWidth="1"/>
    <col min="6" max="6" width="0.75" style="2" customWidth="1"/>
    <col min="7" max="7" width="3.625" style="2" customWidth="1"/>
    <col min="8" max="8" width="12.125" style="2" customWidth="1"/>
    <col min="9" max="9" width="32.125" style="2" customWidth="1"/>
    <col min="10" max="10" width="6.375" style="2" customWidth="1"/>
    <col min="11" max="17" width="12.5" style="2" customWidth="1"/>
    <col min="18" max="18" width="12.125" style="2" customWidth="1"/>
    <col min="19" max="19" width="1.5" style="2" customWidth="1"/>
    <col min="20" max="20" width="27.625" style="2" customWidth="1"/>
    <col min="21" max="16384" width="8.625" style="2"/>
  </cols>
  <sheetData>
    <row r="1" spans="1:23" ht="6.6" customHeight="1"/>
    <row r="2" spans="1:23">
      <c r="A2" s="2" t="s">
        <v>39</v>
      </c>
      <c r="G2" s="2" t="s">
        <v>49</v>
      </c>
    </row>
    <row r="3" spans="1:23">
      <c r="A3" s="26" t="s">
        <v>40</v>
      </c>
      <c r="B3" s="26" t="s">
        <v>41</v>
      </c>
      <c r="C3" s="26" t="s">
        <v>42</v>
      </c>
      <c r="D3" s="26" t="s">
        <v>43</v>
      </c>
      <c r="E3" s="26" t="s">
        <v>45</v>
      </c>
      <c r="G3" s="9" t="s">
        <v>12</v>
      </c>
      <c r="H3" s="7" t="s">
        <v>0</v>
      </c>
      <c r="I3" s="7" t="s">
        <v>1</v>
      </c>
      <c r="J3" s="7" t="s">
        <v>2</v>
      </c>
      <c r="K3" s="7" t="s">
        <v>3</v>
      </c>
      <c r="L3" s="7" t="s">
        <v>4</v>
      </c>
      <c r="M3" s="7" t="s">
        <v>5</v>
      </c>
      <c r="N3" s="7" t="s">
        <v>6</v>
      </c>
      <c r="O3" s="7" t="s">
        <v>15</v>
      </c>
      <c r="P3" s="7" t="s">
        <v>7</v>
      </c>
      <c r="Q3" s="7" t="s">
        <v>8</v>
      </c>
      <c r="R3" s="7" t="s">
        <v>16</v>
      </c>
      <c r="T3" s="10" t="s">
        <v>14</v>
      </c>
    </row>
    <row r="4" spans="1:23">
      <c r="A4" s="31">
        <f t="shared" ref="A4:A43" si="0">MONTH(R4)</f>
        <v>2</v>
      </c>
      <c r="B4" s="31">
        <f t="shared" ref="B4:B43" si="1">DAY(R4)</f>
        <v>21</v>
      </c>
      <c r="C4" s="31" t="str">
        <f t="shared" ref="C4:C43" si="2">IF(R4="","",CONCATENATE(A4,B4,A4))</f>
        <v>2212</v>
      </c>
      <c r="D4" s="31">
        <f>IF(R4="","",VLOOKUP(C4,日付数値化!$E$3:$G$368,3,FALSE))</f>
        <v>52</v>
      </c>
      <c r="E4" s="31">
        <f>IF(R4="","",VLOOKUP(D4,日付数値化!$G$3:$H$368,2,FALSE))</f>
        <v>3</v>
      </c>
      <c r="G4" s="11">
        <f>ROW()-3</f>
        <v>1</v>
      </c>
      <c r="H4" s="15"/>
      <c r="I4" s="11"/>
      <c r="J4" s="11"/>
      <c r="K4" s="13">
        <v>30000</v>
      </c>
      <c r="L4" s="13">
        <v>30000</v>
      </c>
      <c r="M4" s="13">
        <v>30000</v>
      </c>
      <c r="N4" s="13">
        <v>30000</v>
      </c>
      <c r="O4" s="13">
        <v>30000</v>
      </c>
      <c r="P4" s="13">
        <f>SUM(K4:O4)</f>
        <v>150000</v>
      </c>
      <c r="Q4" s="13">
        <f>IF(P4="","",SUM(P4)/1.1)</f>
        <v>136363.63636363635</v>
      </c>
      <c r="R4" s="15">
        <v>43882</v>
      </c>
      <c r="T4" s="36">
        <f>SUMMARY!E6</f>
        <v>76727272.727272689</v>
      </c>
      <c r="V4" s="2">
        <f>MONTH(R4)</f>
        <v>2</v>
      </c>
      <c r="W4" s="2">
        <f>DAY(R4)</f>
        <v>21</v>
      </c>
    </row>
    <row r="5" spans="1:23">
      <c r="A5" s="31">
        <f t="shared" si="0"/>
        <v>2</v>
      </c>
      <c r="B5" s="31">
        <f t="shared" si="1"/>
        <v>21</v>
      </c>
      <c r="C5" s="31" t="str">
        <f t="shared" si="2"/>
        <v>2212</v>
      </c>
      <c r="D5" s="31">
        <f>IF(R5="","",VLOOKUP(C5,日付数値化!$E$3:$G$368,3,FALSE))</f>
        <v>52</v>
      </c>
      <c r="E5" s="31">
        <f>IF(R5="","",VLOOKUP(D5,日付数値化!$G$3:$H$368,2,FALSE))</f>
        <v>3</v>
      </c>
      <c r="G5" s="14">
        <f t="shared" ref="G5:G43" si="3">ROW()-3</f>
        <v>2</v>
      </c>
      <c r="H5" s="15"/>
      <c r="I5" s="14"/>
      <c r="J5" s="14"/>
      <c r="K5" s="13">
        <v>30000</v>
      </c>
      <c r="L5" s="13">
        <v>30000</v>
      </c>
      <c r="M5" s="13">
        <v>30000</v>
      </c>
      <c r="N5" s="13">
        <v>30000</v>
      </c>
      <c r="O5" s="13">
        <v>30000</v>
      </c>
      <c r="P5" s="16">
        <f>SUM(K5:O5)</f>
        <v>150000</v>
      </c>
      <c r="Q5" s="16">
        <f t="shared" ref="Q5:Q43" si="4">IF(P5="","",SUM(Q4,P5/1.1))</f>
        <v>272727.27272727271</v>
      </c>
      <c r="R5" s="15">
        <v>43882</v>
      </c>
      <c r="T5" s="36"/>
    </row>
    <row r="6" spans="1:23">
      <c r="A6" s="31">
        <f t="shared" si="0"/>
        <v>2</v>
      </c>
      <c r="B6" s="31">
        <f t="shared" si="1"/>
        <v>21</v>
      </c>
      <c r="C6" s="31" t="str">
        <f t="shared" si="2"/>
        <v>2212</v>
      </c>
      <c r="D6" s="31">
        <f>IF(R6="","",VLOOKUP(C6,日付数値化!$E$3:$G$368,3,FALSE))</f>
        <v>52</v>
      </c>
      <c r="E6" s="31">
        <f>IF(R6="","",VLOOKUP(D6,日付数値化!$G$3:$H$368,2,FALSE))</f>
        <v>3</v>
      </c>
      <c r="G6" s="14">
        <f t="shared" si="3"/>
        <v>3</v>
      </c>
      <c r="H6" s="15"/>
      <c r="I6" s="14"/>
      <c r="J6" s="14"/>
      <c r="K6" s="13">
        <v>30000</v>
      </c>
      <c r="L6" s="13">
        <v>30000</v>
      </c>
      <c r="M6" s="13">
        <v>30000</v>
      </c>
      <c r="N6" s="13">
        <v>30000</v>
      </c>
      <c r="O6" s="13">
        <v>30000</v>
      </c>
      <c r="P6" s="16">
        <f>SUM(K6:O6)</f>
        <v>150000</v>
      </c>
      <c r="Q6" s="16">
        <f t="shared" si="4"/>
        <v>409090.90909090906</v>
      </c>
      <c r="R6" s="15">
        <v>43882</v>
      </c>
      <c r="T6" s="36"/>
    </row>
    <row r="7" spans="1:23">
      <c r="A7" s="31">
        <f t="shared" si="0"/>
        <v>2</v>
      </c>
      <c r="B7" s="31">
        <f t="shared" si="1"/>
        <v>21</v>
      </c>
      <c r="C7" s="31" t="str">
        <f t="shared" si="2"/>
        <v>2212</v>
      </c>
      <c r="D7" s="31">
        <f>IF(R7="","",VLOOKUP(C7,日付数値化!$E$3:$G$368,3,FALSE))</f>
        <v>52</v>
      </c>
      <c r="E7" s="31">
        <f>IF(R7="","",VLOOKUP(D7,日付数値化!$G$3:$H$368,2,FALSE))</f>
        <v>3</v>
      </c>
      <c r="G7" s="14">
        <f t="shared" si="3"/>
        <v>4</v>
      </c>
      <c r="H7" s="14"/>
      <c r="I7" s="14"/>
      <c r="J7" s="14"/>
      <c r="K7" s="13">
        <v>30000</v>
      </c>
      <c r="L7" s="13">
        <v>30000</v>
      </c>
      <c r="M7" s="13">
        <v>30000</v>
      </c>
      <c r="N7" s="13">
        <v>30000</v>
      </c>
      <c r="O7" s="13">
        <v>30000</v>
      </c>
      <c r="P7" s="16">
        <f t="shared" ref="P7:P43" si="5">SUM(K7:O7)</f>
        <v>150000</v>
      </c>
      <c r="Q7" s="16">
        <f t="shared" si="4"/>
        <v>545454.54545454541</v>
      </c>
      <c r="R7" s="15">
        <v>43882</v>
      </c>
      <c r="T7" s="36"/>
    </row>
    <row r="8" spans="1:23">
      <c r="A8" s="31">
        <f t="shared" si="0"/>
        <v>2</v>
      </c>
      <c r="B8" s="31">
        <f t="shared" si="1"/>
        <v>21</v>
      </c>
      <c r="C8" s="31" t="str">
        <f t="shared" si="2"/>
        <v>2212</v>
      </c>
      <c r="D8" s="31">
        <f>IF(R8="","",VLOOKUP(C8,日付数値化!$E$3:$G$368,3,FALSE))</f>
        <v>52</v>
      </c>
      <c r="E8" s="31">
        <f>IF(R8="","",VLOOKUP(D8,日付数値化!$G$3:$H$368,2,FALSE))</f>
        <v>3</v>
      </c>
      <c r="G8" s="14">
        <f t="shared" si="3"/>
        <v>5</v>
      </c>
      <c r="H8" s="14"/>
      <c r="I8" s="14"/>
      <c r="J8" s="14"/>
      <c r="K8" s="13">
        <v>30000</v>
      </c>
      <c r="L8" s="13">
        <v>30000</v>
      </c>
      <c r="M8" s="13">
        <v>30000</v>
      </c>
      <c r="N8" s="13">
        <v>30000</v>
      </c>
      <c r="O8" s="13">
        <v>30000</v>
      </c>
      <c r="P8" s="16">
        <f t="shared" si="5"/>
        <v>150000</v>
      </c>
      <c r="Q8" s="16">
        <f t="shared" si="4"/>
        <v>681818.18181818177</v>
      </c>
      <c r="R8" s="15">
        <v>43882</v>
      </c>
    </row>
    <row r="9" spans="1:23">
      <c r="A9" s="31">
        <f t="shared" si="0"/>
        <v>2</v>
      </c>
      <c r="B9" s="31">
        <f t="shared" si="1"/>
        <v>21</v>
      </c>
      <c r="C9" s="31" t="str">
        <f t="shared" si="2"/>
        <v>2212</v>
      </c>
      <c r="D9" s="31">
        <f>IF(R9="","",VLOOKUP(C9,日付数値化!$E$3:$G$368,3,FALSE))</f>
        <v>52</v>
      </c>
      <c r="E9" s="31">
        <f>IF(R9="","",VLOOKUP(D9,日付数値化!$G$3:$H$368,2,FALSE))</f>
        <v>3</v>
      </c>
      <c r="G9" s="14">
        <f t="shared" si="3"/>
        <v>6</v>
      </c>
      <c r="H9" s="14"/>
      <c r="I9" s="14"/>
      <c r="J9" s="14"/>
      <c r="K9" s="13">
        <v>30000</v>
      </c>
      <c r="L9" s="13">
        <v>30000</v>
      </c>
      <c r="M9" s="13">
        <v>30000</v>
      </c>
      <c r="N9" s="13">
        <v>30000</v>
      </c>
      <c r="O9" s="13">
        <v>30000</v>
      </c>
      <c r="P9" s="16">
        <f t="shared" si="5"/>
        <v>150000</v>
      </c>
      <c r="Q9" s="16">
        <f t="shared" si="4"/>
        <v>818181.81818181812</v>
      </c>
      <c r="R9" s="15">
        <v>43882</v>
      </c>
    </row>
    <row r="10" spans="1:23">
      <c r="A10" s="31">
        <f t="shared" si="0"/>
        <v>2</v>
      </c>
      <c r="B10" s="31">
        <f t="shared" si="1"/>
        <v>21</v>
      </c>
      <c r="C10" s="31" t="str">
        <f t="shared" si="2"/>
        <v>2212</v>
      </c>
      <c r="D10" s="31">
        <f>IF(R10="","",VLOOKUP(C10,日付数値化!$E$3:$G$368,3,FALSE))</f>
        <v>52</v>
      </c>
      <c r="E10" s="31">
        <f>IF(R10="","",VLOOKUP(D10,日付数値化!$G$3:$H$368,2,FALSE))</f>
        <v>3</v>
      </c>
      <c r="G10" s="14">
        <f t="shared" si="3"/>
        <v>7</v>
      </c>
      <c r="H10" s="14"/>
      <c r="I10" s="14"/>
      <c r="J10" s="14"/>
      <c r="K10" s="13">
        <v>30000</v>
      </c>
      <c r="L10" s="13">
        <v>30000</v>
      </c>
      <c r="M10" s="13">
        <v>30000</v>
      </c>
      <c r="N10" s="13">
        <v>30000</v>
      </c>
      <c r="O10" s="13">
        <v>30000</v>
      </c>
      <c r="P10" s="16">
        <f t="shared" si="5"/>
        <v>150000</v>
      </c>
      <c r="Q10" s="16">
        <f t="shared" si="4"/>
        <v>954545.45454545447</v>
      </c>
      <c r="R10" s="15">
        <v>43882</v>
      </c>
    </row>
    <row r="11" spans="1:23">
      <c r="A11" s="31">
        <f t="shared" si="0"/>
        <v>2</v>
      </c>
      <c r="B11" s="31">
        <f t="shared" si="1"/>
        <v>21</v>
      </c>
      <c r="C11" s="31" t="str">
        <f t="shared" si="2"/>
        <v>2212</v>
      </c>
      <c r="D11" s="31">
        <f>IF(R11="","",VLOOKUP(C11,日付数値化!$E$3:$G$368,3,FALSE))</f>
        <v>52</v>
      </c>
      <c r="E11" s="31">
        <f>IF(R11="","",VLOOKUP(D11,日付数値化!$G$3:$H$368,2,FALSE))</f>
        <v>3</v>
      </c>
      <c r="G11" s="14">
        <f t="shared" si="3"/>
        <v>8</v>
      </c>
      <c r="H11" s="14"/>
      <c r="I11" s="14"/>
      <c r="J11" s="14"/>
      <c r="K11" s="13">
        <v>30000</v>
      </c>
      <c r="L11" s="13">
        <v>30000</v>
      </c>
      <c r="M11" s="13">
        <v>30000</v>
      </c>
      <c r="N11" s="13">
        <v>30000</v>
      </c>
      <c r="O11" s="13">
        <v>30000</v>
      </c>
      <c r="P11" s="16">
        <f t="shared" si="5"/>
        <v>150000</v>
      </c>
      <c r="Q11" s="16">
        <f t="shared" si="4"/>
        <v>1090909.0909090908</v>
      </c>
      <c r="R11" s="15">
        <v>43882</v>
      </c>
    </row>
    <row r="12" spans="1:23">
      <c r="A12" s="31">
        <f t="shared" si="0"/>
        <v>2</v>
      </c>
      <c r="B12" s="31">
        <f t="shared" si="1"/>
        <v>21</v>
      </c>
      <c r="C12" s="31" t="str">
        <f t="shared" si="2"/>
        <v>2212</v>
      </c>
      <c r="D12" s="31">
        <f>IF(R12="","",VLOOKUP(C12,日付数値化!$E$3:$G$368,3,FALSE))</f>
        <v>52</v>
      </c>
      <c r="E12" s="31">
        <f>IF(R12="","",VLOOKUP(D12,日付数値化!$G$3:$H$368,2,FALSE))</f>
        <v>3</v>
      </c>
      <c r="G12" s="14">
        <f t="shared" si="3"/>
        <v>9</v>
      </c>
      <c r="H12" s="14"/>
      <c r="I12" s="14"/>
      <c r="J12" s="14"/>
      <c r="K12" s="13">
        <v>30000</v>
      </c>
      <c r="L12" s="13">
        <v>30000</v>
      </c>
      <c r="M12" s="13">
        <v>30000</v>
      </c>
      <c r="N12" s="13">
        <v>30000</v>
      </c>
      <c r="O12" s="13">
        <v>30000</v>
      </c>
      <c r="P12" s="16">
        <f t="shared" si="5"/>
        <v>150000</v>
      </c>
      <c r="Q12" s="16">
        <f t="shared" si="4"/>
        <v>1227272.7272727271</v>
      </c>
      <c r="R12" s="15">
        <v>43882</v>
      </c>
    </row>
    <row r="13" spans="1:23">
      <c r="A13" s="31">
        <f t="shared" si="0"/>
        <v>2</v>
      </c>
      <c r="B13" s="31">
        <f t="shared" si="1"/>
        <v>21</v>
      </c>
      <c r="C13" s="31" t="str">
        <f t="shared" si="2"/>
        <v>2212</v>
      </c>
      <c r="D13" s="31">
        <f>IF(R13="","",VLOOKUP(C13,日付数値化!$E$3:$G$368,3,FALSE))</f>
        <v>52</v>
      </c>
      <c r="E13" s="31">
        <f>IF(R13="","",VLOOKUP(D13,日付数値化!$G$3:$H$368,2,FALSE))</f>
        <v>3</v>
      </c>
      <c r="G13" s="14">
        <f t="shared" si="3"/>
        <v>10</v>
      </c>
      <c r="H13" s="14"/>
      <c r="I13" s="14"/>
      <c r="J13" s="14"/>
      <c r="K13" s="13">
        <v>30000</v>
      </c>
      <c r="L13" s="13">
        <v>30000</v>
      </c>
      <c r="M13" s="13">
        <v>30000</v>
      </c>
      <c r="N13" s="13">
        <v>30000</v>
      </c>
      <c r="O13" s="13">
        <v>30000</v>
      </c>
      <c r="P13" s="16">
        <f t="shared" si="5"/>
        <v>150000</v>
      </c>
      <c r="Q13" s="16">
        <f t="shared" si="4"/>
        <v>1363636.3636363633</v>
      </c>
      <c r="R13" s="15">
        <v>43882</v>
      </c>
    </row>
    <row r="14" spans="1:23">
      <c r="A14" s="31">
        <f t="shared" si="0"/>
        <v>2</v>
      </c>
      <c r="B14" s="31">
        <f t="shared" si="1"/>
        <v>21</v>
      </c>
      <c r="C14" s="31" t="str">
        <f t="shared" si="2"/>
        <v>2212</v>
      </c>
      <c r="D14" s="31">
        <f>IF(R14="","",VLOOKUP(C14,日付数値化!$E$3:$G$368,3,FALSE))</f>
        <v>52</v>
      </c>
      <c r="E14" s="31">
        <f>IF(R14="","",VLOOKUP(D14,日付数値化!$G$3:$H$368,2,FALSE))</f>
        <v>3</v>
      </c>
      <c r="G14" s="14">
        <f t="shared" si="3"/>
        <v>11</v>
      </c>
      <c r="H14" s="14"/>
      <c r="I14" s="14"/>
      <c r="J14" s="14"/>
      <c r="K14" s="13">
        <v>30000</v>
      </c>
      <c r="L14" s="13">
        <v>30000</v>
      </c>
      <c r="M14" s="13">
        <v>30000</v>
      </c>
      <c r="N14" s="13">
        <v>30000</v>
      </c>
      <c r="O14" s="13">
        <v>30000</v>
      </c>
      <c r="P14" s="16">
        <f t="shared" si="5"/>
        <v>150000</v>
      </c>
      <c r="Q14" s="16">
        <f t="shared" si="4"/>
        <v>1499999.9999999995</v>
      </c>
      <c r="R14" s="15">
        <v>43882</v>
      </c>
    </row>
    <row r="15" spans="1:23">
      <c r="A15" s="31">
        <f t="shared" si="0"/>
        <v>2</v>
      </c>
      <c r="B15" s="31">
        <f t="shared" si="1"/>
        <v>21</v>
      </c>
      <c r="C15" s="31" t="str">
        <f t="shared" si="2"/>
        <v>2212</v>
      </c>
      <c r="D15" s="31">
        <f>IF(R15="","",VLOOKUP(C15,日付数値化!$E$3:$G$368,3,FALSE))</f>
        <v>52</v>
      </c>
      <c r="E15" s="31">
        <f>IF(R15="","",VLOOKUP(D15,日付数値化!$G$3:$H$368,2,FALSE))</f>
        <v>3</v>
      </c>
      <c r="G15" s="14">
        <f t="shared" si="3"/>
        <v>12</v>
      </c>
      <c r="H15" s="14"/>
      <c r="I15" s="14"/>
      <c r="J15" s="14"/>
      <c r="K15" s="13">
        <v>30000</v>
      </c>
      <c r="L15" s="13">
        <v>30000</v>
      </c>
      <c r="M15" s="13">
        <v>30000</v>
      </c>
      <c r="N15" s="13">
        <v>30000</v>
      </c>
      <c r="O15" s="13">
        <v>30000</v>
      </c>
      <c r="P15" s="16">
        <f t="shared" si="5"/>
        <v>150000</v>
      </c>
      <c r="Q15" s="16">
        <f t="shared" si="4"/>
        <v>1636363.6363636358</v>
      </c>
      <c r="R15" s="15">
        <v>43882</v>
      </c>
    </row>
    <row r="16" spans="1:23">
      <c r="A16" s="31">
        <f t="shared" si="0"/>
        <v>2</v>
      </c>
      <c r="B16" s="31">
        <f t="shared" si="1"/>
        <v>21</v>
      </c>
      <c r="C16" s="31" t="str">
        <f t="shared" si="2"/>
        <v>2212</v>
      </c>
      <c r="D16" s="31">
        <f>IF(R16="","",VLOOKUP(C16,日付数値化!$E$3:$G$368,3,FALSE))</f>
        <v>52</v>
      </c>
      <c r="E16" s="31">
        <f>IF(R16="","",VLOOKUP(D16,日付数値化!$G$3:$H$368,2,FALSE))</f>
        <v>3</v>
      </c>
      <c r="G16" s="14">
        <f t="shared" si="3"/>
        <v>13</v>
      </c>
      <c r="H16" s="14"/>
      <c r="I16" s="14"/>
      <c r="J16" s="14"/>
      <c r="K16" s="13">
        <v>30000</v>
      </c>
      <c r="L16" s="13">
        <v>30000</v>
      </c>
      <c r="M16" s="13">
        <v>30000</v>
      </c>
      <c r="N16" s="13">
        <v>30000</v>
      </c>
      <c r="O16" s="13">
        <v>30000</v>
      </c>
      <c r="P16" s="16">
        <f t="shared" si="5"/>
        <v>150000</v>
      </c>
      <c r="Q16" s="16">
        <f t="shared" si="4"/>
        <v>1772727.272727272</v>
      </c>
      <c r="R16" s="15">
        <v>43882</v>
      </c>
    </row>
    <row r="17" spans="1:23">
      <c r="A17" s="31">
        <f t="shared" si="0"/>
        <v>2</v>
      </c>
      <c r="B17" s="31">
        <f t="shared" si="1"/>
        <v>21</v>
      </c>
      <c r="C17" s="31" t="str">
        <f t="shared" si="2"/>
        <v>2212</v>
      </c>
      <c r="D17" s="31">
        <f>IF(R17="","",VLOOKUP(C17,日付数値化!$E$3:$G$368,3,FALSE))</f>
        <v>52</v>
      </c>
      <c r="E17" s="31">
        <f>IF(R17="","",VLOOKUP(D17,日付数値化!$G$3:$H$368,2,FALSE))</f>
        <v>3</v>
      </c>
      <c r="G17" s="14">
        <f t="shared" si="3"/>
        <v>14</v>
      </c>
      <c r="H17" s="14"/>
      <c r="I17" s="14"/>
      <c r="J17" s="14"/>
      <c r="K17" s="13">
        <v>30000</v>
      </c>
      <c r="L17" s="13">
        <v>30000</v>
      </c>
      <c r="M17" s="13">
        <v>30000</v>
      </c>
      <c r="N17" s="13">
        <v>30000</v>
      </c>
      <c r="O17" s="13">
        <v>30000</v>
      </c>
      <c r="P17" s="16">
        <f t="shared" si="5"/>
        <v>150000</v>
      </c>
      <c r="Q17" s="16">
        <f t="shared" si="4"/>
        <v>1909090.9090909082</v>
      </c>
      <c r="R17" s="15">
        <v>43882</v>
      </c>
    </row>
    <row r="18" spans="1:23">
      <c r="A18" s="31">
        <f t="shared" si="0"/>
        <v>2</v>
      </c>
      <c r="B18" s="31">
        <f t="shared" si="1"/>
        <v>21</v>
      </c>
      <c r="C18" s="31" t="str">
        <f t="shared" si="2"/>
        <v>2212</v>
      </c>
      <c r="D18" s="31">
        <f>IF(R18="","",VLOOKUP(C18,日付数値化!$E$3:$G$368,3,FALSE))</f>
        <v>52</v>
      </c>
      <c r="E18" s="31">
        <f>IF(R18="","",VLOOKUP(D18,日付数値化!$G$3:$H$368,2,FALSE))</f>
        <v>3</v>
      </c>
      <c r="G18" s="14">
        <f t="shared" si="3"/>
        <v>15</v>
      </c>
      <c r="H18" s="14"/>
      <c r="I18" s="14"/>
      <c r="J18" s="14"/>
      <c r="K18" s="13">
        <v>30000</v>
      </c>
      <c r="L18" s="13">
        <v>30000</v>
      </c>
      <c r="M18" s="13">
        <v>30000</v>
      </c>
      <c r="N18" s="13">
        <v>30000</v>
      </c>
      <c r="O18" s="13">
        <v>30000</v>
      </c>
      <c r="P18" s="16">
        <f t="shared" si="5"/>
        <v>150000</v>
      </c>
      <c r="Q18" s="16">
        <f t="shared" si="4"/>
        <v>2045454.5454545445</v>
      </c>
      <c r="R18" s="15">
        <v>43882</v>
      </c>
    </row>
    <row r="19" spans="1:23">
      <c r="A19" s="31">
        <f t="shared" si="0"/>
        <v>2</v>
      </c>
      <c r="B19" s="31">
        <f t="shared" si="1"/>
        <v>21</v>
      </c>
      <c r="C19" s="31" t="str">
        <f t="shared" si="2"/>
        <v>2212</v>
      </c>
      <c r="D19" s="31">
        <f>IF(R19="","",VLOOKUP(C19,日付数値化!$E$3:$G$368,3,FALSE))</f>
        <v>52</v>
      </c>
      <c r="E19" s="31">
        <f>IF(R19="","",VLOOKUP(D19,日付数値化!$G$3:$H$368,2,FALSE))</f>
        <v>3</v>
      </c>
      <c r="G19" s="14">
        <f t="shared" si="3"/>
        <v>16</v>
      </c>
      <c r="H19" s="14"/>
      <c r="I19" s="14"/>
      <c r="J19" s="14"/>
      <c r="K19" s="13">
        <v>30000</v>
      </c>
      <c r="L19" s="13">
        <v>30000</v>
      </c>
      <c r="M19" s="13">
        <v>30000</v>
      </c>
      <c r="N19" s="13">
        <v>30000</v>
      </c>
      <c r="O19" s="13">
        <v>30000</v>
      </c>
      <c r="P19" s="16">
        <f t="shared" si="5"/>
        <v>150000</v>
      </c>
      <c r="Q19" s="16">
        <f t="shared" si="4"/>
        <v>2181818.1818181807</v>
      </c>
      <c r="R19" s="15">
        <v>43882</v>
      </c>
    </row>
    <row r="20" spans="1:23">
      <c r="A20" s="31">
        <f t="shared" si="0"/>
        <v>2</v>
      </c>
      <c r="B20" s="31">
        <f t="shared" si="1"/>
        <v>21</v>
      </c>
      <c r="C20" s="31" t="str">
        <f t="shared" si="2"/>
        <v>2212</v>
      </c>
      <c r="D20" s="31">
        <f>IF(R20="","",VLOOKUP(C20,日付数値化!$E$3:$G$368,3,FALSE))</f>
        <v>52</v>
      </c>
      <c r="E20" s="31">
        <f>IF(R20="","",VLOOKUP(D20,日付数値化!$G$3:$H$368,2,FALSE))</f>
        <v>3</v>
      </c>
      <c r="G20" s="14">
        <f t="shared" si="3"/>
        <v>17</v>
      </c>
      <c r="H20" s="14"/>
      <c r="I20" s="14"/>
      <c r="J20" s="14"/>
      <c r="K20" s="13">
        <v>30000</v>
      </c>
      <c r="L20" s="13">
        <v>30000</v>
      </c>
      <c r="M20" s="13">
        <v>30000</v>
      </c>
      <c r="N20" s="13">
        <v>30000</v>
      </c>
      <c r="O20" s="13">
        <v>30000</v>
      </c>
      <c r="P20" s="16">
        <f t="shared" si="5"/>
        <v>150000</v>
      </c>
      <c r="Q20" s="16">
        <f t="shared" si="4"/>
        <v>2318181.818181817</v>
      </c>
      <c r="R20" s="15">
        <v>43882</v>
      </c>
    </row>
    <row r="21" spans="1:23">
      <c r="A21" s="31">
        <f t="shared" si="0"/>
        <v>2</v>
      </c>
      <c r="B21" s="31">
        <f t="shared" si="1"/>
        <v>21</v>
      </c>
      <c r="C21" s="31" t="str">
        <f t="shared" si="2"/>
        <v>2212</v>
      </c>
      <c r="D21" s="31">
        <f>IF(R21="","",VLOOKUP(C21,日付数値化!$E$3:$G$368,3,FALSE))</f>
        <v>52</v>
      </c>
      <c r="E21" s="31">
        <f>IF(R21="","",VLOOKUP(D21,日付数値化!$G$3:$H$368,2,FALSE))</f>
        <v>3</v>
      </c>
      <c r="G21" s="14">
        <f t="shared" si="3"/>
        <v>18</v>
      </c>
      <c r="H21" s="14"/>
      <c r="I21" s="14"/>
      <c r="J21" s="14"/>
      <c r="K21" s="13">
        <v>30000</v>
      </c>
      <c r="L21" s="13">
        <v>30000</v>
      </c>
      <c r="M21" s="13">
        <v>30000</v>
      </c>
      <c r="N21" s="13">
        <v>30000</v>
      </c>
      <c r="O21" s="13">
        <v>30000</v>
      </c>
      <c r="P21" s="16">
        <f t="shared" si="5"/>
        <v>150000</v>
      </c>
      <c r="Q21" s="16">
        <f t="shared" si="4"/>
        <v>2454545.4545454532</v>
      </c>
      <c r="R21" s="15">
        <v>43882</v>
      </c>
    </row>
    <row r="22" spans="1:23">
      <c r="A22" s="31">
        <f t="shared" si="0"/>
        <v>2</v>
      </c>
      <c r="B22" s="31">
        <f t="shared" si="1"/>
        <v>21</v>
      </c>
      <c r="C22" s="31" t="str">
        <f t="shared" si="2"/>
        <v>2212</v>
      </c>
      <c r="D22" s="31">
        <f>IF(R22="","",VLOOKUP(C22,日付数値化!$E$3:$G$368,3,FALSE))</f>
        <v>52</v>
      </c>
      <c r="E22" s="31">
        <f>IF(R22="","",VLOOKUP(D22,日付数値化!$G$3:$H$368,2,FALSE))</f>
        <v>3</v>
      </c>
      <c r="G22" s="14">
        <f t="shared" si="3"/>
        <v>19</v>
      </c>
      <c r="H22" s="14"/>
      <c r="I22" s="14"/>
      <c r="J22" s="14"/>
      <c r="K22" s="13">
        <v>30000</v>
      </c>
      <c r="L22" s="13">
        <v>30000</v>
      </c>
      <c r="M22" s="13">
        <v>30000</v>
      </c>
      <c r="N22" s="13">
        <v>30000</v>
      </c>
      <c r="O22" s="13">
        <v>30000</v>
      </c>
      <c r="P22" s="16">
        <f t="shared" si="5"/>
        <v>150000</v>
      </c>
      <c r="Q22" s="16">
        <f t="shared" si="4"/>
        <v>2590909.0909090894</v>
      </c>
      <c r="R22" s="15">
        <v>43882</v>
      </c>
    </row>
    <row r="23" spans="1:23">
      <c r="A23" s="31">
        <f t="shared" si="0"/>
        <v>2</v>
      </c>
      <c r="B23" s="31">
        <f t="shared" si="1"/>
        <v>21</v>
      </c>
      <c r="C23" s="31" t="str">
        <f t="shared" si="2"/>
        <v>2212</v>
      </c>
      <c r="D23" s="31">
        <f>IF(R23="","",VLOOKUP(C23,日付数値化!$E$3:$G$368,3,FALSE))</f>
        <v>52</v>
      </c>
      <c r="E23" s="31">
        <f>IF(R23="","",VLOOKUP(D23,日付数値化!$G$3:$H$368,2,FALSE))</f>
        <v>3</v>
      </c>
      <c r="G23" s="14">
        <f t="shared" si="3"/>
        <v>20</v>
      </c>
      <c r="H23" s="14"/>
      <c r="I23" s="14"/>
      <c r="J23" s="14"/>
      <c r="K23" s="13">
        <v>30000</v>
      </c>
      <c r="L23" s="13">
        <v>30000</v>
      </c>
      <c r="M23" s="13">
        <v>30000</v>
      </c>
      <c r="N23" s="13">
        <v>30000</v>
      </c>
      <c r="O23" s="13">
        <v>30000</v>
      </c>
      <c r="P23" s="16">
        <f t="shared" si="5"/>
        <v>150000</v>
      </c>
      <c r="Q23" s="16">
        <f t="shared" si="4"/>
        <v>2727272.7272727257</v>
      </c>
      <c r="R23" s="15">
        <v>43882</v>
      </c>
    </row>
    <row r="24" spans="1:23">
      <c r="A24" s="31">
        <f t="shared" si="0"/>
        <v>2</v>
      </c>
      <c r="B24" s="31">
        <f t="shared" si="1"/>
        <v>21</v>
      </c>
      <c r="C24" s="31" t="str">
        <f t="shared" si="2"/>
        <v>2212</v>
      </c>
      <c r="D24" s="31">
        <f>IF(R24="","",VLOOKUP(C24,日付数値化!$E$3:$G$368,3,FALSE))</f>
        <v>52</v>
      </c>
      <c r="E24" s="31">
        <f>IF(R24="","",VLOOKUP(D24,日付数値化!$G$3:$H$368,2,FALSE))</f>
        <v>3</v>
      </c>
      <c r="G24" s="14">
        <f t="shared" si="3"/>
        <v>21</v>
      </c>
      <c r="H24" s="14"/>
      <c r="I24" s="14"/>
      <c r="J24" s="14"/>
      <c r="K24" s="13">
        <v>30000</v>
      </c>
      <c r="L24" s="13">
        <v>30000</v>
      </c>
      <c r="M24" s="13">
        <v>30000</v>
      </c>
      <c r="N24" s="13">
        <v>30000</v>
      </c>
      <c r="O24" s="13">
        <v>30000</v>
      </c>
      <c r="P24" s="16">
        <f t="shared" si="5"/>
        <v>150000</v>
      </c>
      <c r="Q24" s="16">
        <f t="shared" si="4"/>
        <v>2863636.3636363619</v>
      </c>
      <c r="R24" s="15">
        <v>43882</v>
      </c>
    </row>
    <row r="25" spans="1:23">
      <c r="A25" s="31">
        <f t="shared" si="0"/>
        <v>2</v>
      </c>
      <c r="B25" s="31">
        <f t="shared" si="1"/>
        <v>21</v>
      </c>
      <c r="C25" s="31" t="str">
        <f t="shared" si="2"/>
        <v>2212</v>
      </c>
      <c r="D25" s="31">
        <f>IF(R25="","",VLOOKUP(C25,日付数値化!$E$3:$G$368,3,FALSE))</f>
        <v>52</v>
      </c>
      <c r="E25" s="31">
        <f>IF(R25="","",VLOOKUP(D25,日付数値化!$G$3:$H$368,2,FALSE))</f>
        <v>3</v>
      </c>
      <c r="G25" s="14">
        <f t="shared" si="3"/>
        <v>22</v>
      </c>
      <c r="H25" s="14"/>
      <c r="I25" s="14"/>
      <c r="J25" s="14"/>
      <c r="K25" s="13">
        <v>30000</v>
      </c>
      <c r="L25" s="13">
        <v>30000</v>
      </c>
      <c r="M25" s="13">
        <v>30000</v>
      </c>
      <c r="N25" s="13">
        <v>30000</v>
      </c>
      <c r="O25" s="13">
        <v>30000</v>
      </c>
      <c r="P25" s="16">
        <f t="shared" si="5"/>
        <v>150000</v>
      </c>
      <c r="Q25" s="16">
        <f t="shared" si="4"/>
        <v>2999999.9999999981</v>
      </c>
      <c r="R25" s="15">
        <v>43882</v>
      </c>
    </row>
    <row r="26" spans="1:23">
      <c r="A26" s="31">
        <f t="shared" si="0"/>
        <v>2</v>
      </c>
      <c r="B26" s="31">
        <f t="shared" si="1"/>
        <v>21</v>
      </c>
      <c r="C26" s="31" t="str">
        <f t="shared" si="2"/>
        <v>2212</v>
      </c>
      <c r="D26" s="31">
        <f>IF(R26="","",VLOOKUP(C26,日付数値化!$E$3:$G$368,3,FALSE))</f>
        <v>52</v>
      </c>
      <c r="E26" s="31">
        <f>IF(R26="","",VLOOKUP(D26,日付数値化!$G$3:$H$368,2,FALSE))</f>
        <v>3</v>
      </c>
      <c r="G26" s="14">
        <f t="shared" si="3"/>
        <v>23</v>
      </c>
      <c r="H26" s="14"/>
      <c r="I26" s="14"/>
      <c r="J26" s="14"/>
      <c r="K26" s="13">
        <v>30000</v>
      </c>
      <c r="L26" s="13">
        <v>30000</v>
      </c>
      <c r="M26" s="13">
        <v>30000</v>
      </c>
      <c r="N26" s="13">
        <v>30000</v>
      </c>
      <c r="O26" s="13">
        <v>30000</v>
      </c>
      <c r="P26" s="16">
        <f t="shared" si="5"/>
        <v>150000</v>
      </c>
      <c r="Q26" s="16">
        <f t="shared" si="4"/>
        <v>3136363.6363636344</v>
      </c>
      <c r="R26" s="15">
        <v>43882</v>
      </c>
    </row>
    <row r="27" spans="1:23">
      <c r="A27" s="31">
        <f t="shared" si="0"/>
        <v>2</v>
      </c>
      <c r="B27" s="31">
        <f t="shared" si="1"/>
        <v>21</v>
      </c>
      <c r="C27" s="31" t="str">
        <f t="shared" si="2"/>
        <v>2212</v>
      </c>
      <c r="D27" s="31">
        <f>IF(R27="","",VLOOKUP(C27,日付数値化!$E$3:$G$368,3,FALSE))</f>
        <v>52</v>
      </c>
      <c r="E27" s="31">
        <f>IF(R27="","",VLOOKUP(D27,日付数値化!$G$3:$H$368,2,FALSE))</f>
        <v>3</v>
      </c>
      <c r="G27" s="14">
        <f t="shared" si="3"/>
        <v>24</v>
      </c>
      <c r="H27" s="14"/>
      <c r="I27" s="14"/>
      <c r="J27" s="14"/>
      <c r="K27" s="13">
        <v>30000</v>
      </c>
      <c r="L27" s="13">
        <v>30000</v>
      </c>
      <c r="M27" s="13">
        <v>30000</v>
      </c>
      <c r="N27" s="13">
        <v>30000</v>
      </c>
      <c r="O27" s="13">
        <v>30000</v>
      </c>
      <c r="P27" s="16">
        <f t="shared" si="5"/>
        <v>150000</v>
      </c>
      <c r="Q27" s="16">
        <f t="shared" si="4"/>
        <v>3272727.2727272706</v>
      </c>
      <c r="R27" s="15">
        <v>43882</v>
      </c>
    </row>
    <row r="28" spans="1:23">
      <c r="A28" s="31">
        <f t="shared" si="0"/>
        <v>2</v>
      </c>
      <c r="B28" s="31">
        <f t="shared" si="1"/>
        <v>21</v>
      </c>
      <c r="C28" s="31" t="str">
        <f t="shared" si="2"/>
        <v>2212</v>
      </c>
      <c r="D28" s="31">
        <f>IF(R28="","",VLOOKUP(C28,日付数値化!$E$3:$G$368,3,FALSE))</f>
        <v>52</v>
      </c>
      <c r="E28" s="31">
        <f>IF(R28="","",VLOOKUP(D28,日付数値化!$G$3:$H$368,2,FALSE))</f>
        <v>3</v>
      </c>
      <c r="G28" s="14">
        <f t="shared" si="3"/>
        <v>25</v>
      </c>
      <c r="H28" s="14"/>
      <c r="I28" s="14"/>
      <c r="J28" s="14"/>
      <c r="K28" s="13">
        <v>30000</v>
      </c>
      <c r="L28" s="13">
        <v>30000</v>
      </c>
      <c r="M28" s="13">
        <v>30000</v>
      </c>
      <c r="N28" s="13">
        <v>30000</v>
      </c>
      <c r="O28" s="13">
        <v>30000</v>
      </c>
      <c r="P28" s="16">
        <f t="shared" si="5"/>
        <v>150000</v>
      </c>
      <c r="Q28" s="16">
        <f t="shared" si="4"/>
        <v>3409090.9090909068</v>
      </c>
      <c r="R28" s="15">
        <v>43882</v>
      </c>
      <c r="T28" s="4"/>
      <c r="U28" s="4"/>
      <c r="V28" s="4"/>
      <c r="W28" s="4"/>
    </row>
    <row r="29" spans="1:23">
      <c r="A29" s="31">
        <f t="shared" si="0"/>
        <v>2</v>
      </c>
      <c r="B29" s="31">
        <f t="shared" si="1"/>
        <v>21</v>
      </c>
      <c r="C29" s="31" t="str">
        <f t="shared" si="2"/>
        <v>2212</v>
      </c>
      <c r="D29" s="31">
        <f>IF(R29="","",VLOOKUP(C29,日付数値化!$E$3:$G$368,3,FALSE))</f>
        <v>52</v>
      </c>
      <c r="E29" s="31">
        <f>IF(R29="","",VLOOKUP(D29,日付数値化!$G$3:$H$368,2,FALSE))</f>
        <v>3</v>
      </c>
      <c r="G29" s="14">
        <f t="shared" si="3"/>
        <v>26</v>
      </c>
      <c r="H29" s="14"/>
      <c r="I29" s="14"/>
      <c r="J29" s="14"/>
      <c r="K29" s="13">
        <v>30000</v>
      </c>
      <c r="L29" s="13">
        <v>30000</v>
      </c>
      <c r="M29" s="13">
        <v>30000</v>
      </c>
      <c r="N29" s="13">
        <v>30000</v>
      </c>
      <c r="O29" s="13">
        <v>30000</v>
      </c>
      <c r="P29" s="16">
        <f t="shared" si="5"/>
        <v>150000</v>
      </c>
      <c r="Q29" s="16">
        <f t="shared" si="4"/>
        <v>3545454.5454545431</v>
      </c>
      <c r="R29" s="15">
        <v>43882</v>
      </c>
      <c r="T29" s="4"/>
      <c r="U29" s="4"/>
      <c r="V29" s="4"/>
      <c r="W29" s="4"/>
    </row>
    <row r="30" spans="1:23">
      <c r="A30" s="31">
        <f t="shared" si="0"/>
        <v>2</v>
      </c>
      <c r="B30" s="31">
        <f t="shared" si="1"/>
        <v>21</v>
      </c>
      <c r="C30" s="31" t="str">
        <f t="shared" si="2"/>
        <v>2212</v>
      </c>
      <c r="D30" s="31">
        <f>IF(R30="","",VLOOKUP(C30,日付数値化!$E$3:$G$368,3,FALSE))</f>
        <v>52</v>
      </c>
      <c r="E30" s="31">
        <f>IF(R30="","",VLOOKUP(D30,日付数値化!$G$3:$H$368,2,FALSE))</f>
        <v>3</v>
      </c>
      <c r="G30" s="14">
        <f t="shared" si="3"/>
        <v>27</v>
      </c>
      <c r="H30" s="14"/>
      <c r="I30" s="14"/>
      <c r="J30" s="14"/>
      <c r="K30" s="13">
        <v>30000</v>
      </c>
      <c r="L30" s="13">
        <v>30000</v>
      </c>
      <c r="M30" s="13">
        <v>30000</v>
      </c>
      <c r="N30" s="13">
        <v>30000</v>
      </c>
      <c r="O30" s="13">
        <v>30000</v>
      </c>
      <c r="P30" s="16">
        <f t="shared" si="5"/>
        <v>150000</v>
      </c>
      <c r="Q30" s="16">
        <f t="shared" si="4"/>
        <v>3681818.1818181793</v>
      </c>
      <c r="R30" s="15">
        <v>43882</v>
      </c>
      <c r="T30" s="4"/>
      <c r="U30" s="4"/>
      <c r="V30" s="4"/>
      <c r="W30" s="4"/>
    </row>
    <row r="31" spans="1:23">
      <c r="A31" s="31">
        <f t="shared" si="0"/>
        <v>2</v>
      </c>
      <c r="B31" s="31">
        <f t="shared" si="1"/>
        <v>21</v>
      </c>
      <c r="C31" s="31" t="str">
        <f t="shared" si="2"/>
        <v>2212</v>
      </c>
      <c r="D31" s="31">
        <f>IF(R31="","",VLOOKUP(C31,日付数値化!$E$3:$G$368,3,FALSE))</f>
        <v>52</v>
      </c>
      <c r="E31" s="31">
        <f>IF(R31="","",VLOOKUP(D31,日付数値化!$G$3:$H$368,2,FALSE))</f>
        <v>3</v>
      </c>
      <c r="G31" s="14">
        <f t="shared" si="3"/>
        <v>28</v>
      </c>
      <c r="H31" s="14"/>
      <c r="I31" s="14"/>
      <c r="J31" s="14"/>
      <c r="K31" s="13">
        <v>30000</v>
      </c>
      <c r="L31" s="13">
        <v>30000</v>
      </c>
      <c r="M31" s="13">
        <v>30000</v>
      </c>
      <c r="N31" s="13">
        <v>30000</v>
      </c>
      <c r="O31" s="13">
        <v>30000</v>
      </c>
      <c r="P31" s="16">
        <f t="shared" si="5"/>
        <v>150000</v>
      </c>
      <c r="Q31" s="16">
        <f t="shared" si="4"/>
        <v>3818181.8181818156</v>
      </c>
      <c r="R31" s="15">
        <v>43882</v>
      </c>
      <c r="T31" s="4"/>
      <c r="U31" s="4"/>
      <c r="V31" s="4"/>
      <c r="W31" s="4"/>
    </row>
    <row r="32" spans="1:23">
      <c r="A32" s="31">
        <f t="shared" si="0"/>
        <v>1</v>
      </c>
      <c r="B32" s="31">
        <f t="shared" si="1"/>
        <v>0</v>
      </c>
      <c r="C32" s="31" t="str">
        <f t="shared" si="2"/>
        <v/>
      </c>
      <c r="D32" s="31" t="str">
        <f>IF(R32="","",VLOOKUP(C32,日付数値化!$E$3:$G$368,3,FALSE))</f>
        <v/>
      </c>
      <c r="E32" s="31" t="str">
        <f>IF(R32="","",VLOOKUP(D32,日付数値化!$G$3:$H$368,2,FALSE))</f>
        <v/>
      </c>
      <c r="G32" s="14">
        <f t="shared" si="3"/>
        <v>29</v>
      </c>
      <c r="H32" s="14"/>
      <c r="I32" s="14"/>
      <c r="J32" s="14"/>
      <c r="K32" s="16"/>
      <c r="L32" s="16"/>
      <c r="M32" s="16"/>
      <c r="N32" s="16"/>
      <c r="O32" s="16"/>
      <c r="P32" s="16">
        <f t="shared" si="5"/>
        <v>0</v>
      </c>
      <c r="Q32" s="16">
        <f t="shared" si="4"/>
        <v>3818181.8181818156</v>
      </c>
      <c r="R32" s="15"/>
      <c r="T32" s="4"/>
      <c r="U32" s="4"/>
      <c r="V32" s="4"/>
      <c r="W32" s="4"/>
    </row>
    <row r="33" spans="1:23">
      <c r="A33" s="31">
        <f t="shared" si="0"/>
        <v>1</v>
      </c>
      <c r="B33" s="31">
        <f t="shared" si="1"/>
        <v>0</v>
      </c>
      <c r="C33" s="31" t="str">
        <f t="shared" si="2"/>
        <v/>
      </c>
      <c r="D33" s="31" t="str">
        <f>IF(R33="","",VLOOKUP(C33,日付数値化!$E$3:$G$368,3,FALSE))</f>
        <v/>
      </c>
      <c r="E33" s="31" t="str">
        <f>IF(R33="","",VLOOKUP(D33,日付数値化!$G$3:$H$368,2,FALSE))</f>
        <v/>
      </c>
      <c r="G33" s="14">
        <f t="shared" si="3"/>
        <v>30</v>
      </c>
      <c r="H33" s="14"/>
      <c r="I33" s="14"/>
      <c r="J33" s="14"/>
      <c r="K33" s="16"/>
      <c r="L33" s="16"/>
      <c r="M33" s="16"/>
      <c r="N33" s="16"/>
      <c r="O33" s="16"/>
      <c r="P33" s="16">
        <f t="shared" si="5"/>
        <v>0</v>
      </c>
      <c r="Q33" s="16">
        <f t="shared" si="4"/>
        <v>3818181.8181818156</v>
      </c>
      <c r="R33" s="15"/>
      <c r="T33" s="4"/>
      <c r="U33" s="4"/>
      <c r="V33" s="4"/>
      <c r="W33" s="4"/>
    </row>
    <row r="34" spans="1:23">
      <c r="A34" s="31">
        <f t="shared" si="0"/>
        <v>1</v>
      </c>
      <c r="B34" s="31">
        <f t="shared" si="1"/>
        <v>0</v>
      </c>
      <c r="C34" s="31" t="str">
        <f t="shared" si="2"/>
        <v/>
      </c>
      <c r="D34" s="31" t="str">
        <f>IF(R34="","",VLOOKUP(C34,日付数値化!$E$3:$G$368,3,FALSE))</f>
        <v/>
      </c>
      <c r="E34" s="31" t="str">
        <f>IF(R34="","",VLOOKUP(D34,日付数値化!$G$3:$H$368,2,FALSE))</f>
        <v/>
      </c>
      <c r="G34" s="14">
        <f t="shared" si="3"/>
        <v>31</v>
      </c>
      <c r="H34" s="14"/>
      <c r="I34" s="14"/>
      <c r="J34" s="14"/>
      <c r="K34" s="16"/>
      <c r="L34" s="16"/>
      <c r="M34" s="16"/>
      <c r="N34" s="16"/>
      <c r="O34" s="16"/>
      <c r="P34" s="16">
        <f t="shared" si="5"/>
        <v>0</v>
      </c>
      <c r="Q34" s="16">
        <f t="shared" si="4"/>
        <v>3818181.8181818156</v>
      </c>
      <c r="R34" s="15"/>
      <c r="T34" s="4"/>
      <c r="U34" s="4"/>
      <c r="V34" s="4"/>
      <c r="W34" s="4"/>
    </row>
    <row r="35" spans="1:23">
      <c r="A35" s="31">
        <f t="shared" si="0"/>
        <v>1</v>
      </c>
      <c r="B35" s="31">
        <f t="shared" si="1"/>
        <v>0</v>
      </c>
      <c r="C35" s="31" t="str">
        <f t="shared" si="2"/>
        <v/>
      </c>
      <c r="D35" s="31" t="str">
        <f>IF(R35="","",VLOOKUP(C35,日付数値化!$E$3:$G$368,3,FALSE))</f>
        <v/>
      </c>
      <c r="E35" s="31" t="str">
        <f>IF(R35="","",VLOOKUP(D35,日付数値化!$G$3:$H$368,2,FALSE))</f>
        <v/>
      </c>
      <c r="G35" s="14">
        <f t="shared" si="3"/>
        <v>32</v>
      </c>
      <c r="H35" s="14"/>
      <c r="I35" s="14"/>
      <c r="J35" s="14"/>
      <c r="K35" s="16"/>
      <c r="L35" s="16"/>
      <c r="M35" s="16"/>
      <c r="N35" s="16"/>
      <c r="O35" s="16"/>
      <c r="P35" s="16">
        <f t="shared" si="5"/>
        <v>0</v>
      </c>
      <c r="Q35" s="16">
        <f t="shared" si="4"/>
        <v>3818181.8181818156</v>
      </c>
      <c r="R35" s="15"/>
      <c r="T35" s="4"/>
      <c r="U35" s="4"/>
      <c r="V35" s="4"/>
      <c r="W35" s="4"/>
    </row>
    <row r="36" spans="1:23">
      <c r="A36" s="31">
        <f t="shared" si="0"/>
        <v>1</v>
      </c>
      <c r="B36" s="31">
        <f t="shared" si="1"/>
        <v>0</v>
      </c>
      <c r="C36" s="31" t="str">
        <f t="shared" si="2"/>
        <v/>
      </c>
      <c r="D36" s="31" t="str">
        <f>IF(R36="","",VLOOKUP(C36,日付数値化!$E$3:$G$368,3,FALSE))</f>
        <v/>
      </c>
      <c r="E36" s="31" t="str">
        <f>IF(R36="","",VLOOKUP(D36,日付数値化!$G$3:$H$368,2,FALSE))</f>
        <v/>
      </c>
      <c r="G36" s="14">
        <f t="shared" si="3"/>
        <v>33</v>
      </c>
      <c r="H36" s="14"/>
      <c r="I36" s="14"/>
      <c r="J36" s="14"/>
      <c r="K36" s="16"/>
      <c r="L36" s="16"/>
      <c r="M36" s="16"/>
      <c r="N36" s="16"/>
      <c r="O36" s="16"/>
      <c r="P36" s="16">
        <f t="shared" si="5"/>
        <v>0</v>
      </c>
      <c r="Q36" s="16">
        <f t="shared" si="4"/>
        <v>3818181.8181818156</v>
      </c>
      <c r="R36" s="15"/>
      <c r="T36" s="4"/>
      <c r="U36" s="4"/>
      <c r="V36" s="4"/>
      <c r="W36" s="4"/>
    </row>
    <row r="37" spans="1:23">
      <c r="A37" s="31">
        <f t="shared" si="0"/>
        <v>1</v>
      </c>
      <c r="B37" s="31">
        <f t="shared" si="1"/>
        <v>0</v>
      </c>
      <c r="C37" s="31" t="str">
        <f t="shared" si="2"/>
        <v/>
      </c>
      <c r="D37" s="31" t="str">
        <f>IF(R37="","",VLOOKUP(C37,日付数値化!$E$3:$G$368,3,FALSE))</f>
        <v/>
      </c>
      <c r="E37" s="31" t="str">
        <f>IF(R37="","",VLOOKUP(D37,日付数値化!$G$3:$H$368,2,FALSE))</f>
        <v/>
      </c>
      <c r="G37" s="14">
        <f t="shared" si="3"/>
        <v>34</v>
      </c>
      <c r="H37" s="14"/>
      <c r="I37" s="14"/>
      <c r="J37" s="14"/>
      <c r="K37" s="16"/>
      <c r="L37" s="16"/>
      <c r="M37" s="16"/>
      <c r="N37" s="16"/>
      <c r="O37" s="16"/>
      <c r="P37" s="16">
        <f t="shared" si="5"/>
        <v>0</v>
      </c>
      <c r="Q37" s="16">
        <f t="shared" si="4"/>
        <v>3818181.8181818156</v>
      </c>
      <c r="R37" s="15"/>
      <c r="T37" s="4"/>
      <c r="U37" s="4"/>
      <c r="V37" s="4"/>
      <c r="W37" s="4"/>
    </row>
    <row r="38" spans="1:23">
      <c r="A38" s="31">
        <f t="shared" si="0"/>
        <v>1</v>
      </c>
      <c r="B38" s="31">
        <f t="shared" si="1"/>
        <v>0</v>
      </c>
      <c r="C38" s="31" t="str">
        <f t="shared" si="2"/>
        <v/>
      </c>
      <c r="D38" s="31" t="str">
        <f>IF(R38="","",VLOOKUP(C38,日付数値化!$E$3:$G$368,3,FALSE))</f>
        <v/>
      </c>
      <c r="E38" s="31" t="str">
        <f>IF(R38="","",VLOOKUP(D38,日付数値化!$G$3:$H$368,2,FALSE))</f>
        <v/>
      </c>
      <c r="G38" s="14">
        <f t="shared" si="3"/>
        <v>35</v>
      </c>
      <c r="H38" s="14"/>
      <c r="I38" s="14"/>
      <c r="J38" s="14"/>
      <c r="K38" s="16"/>
      <c r="L38" s="16"/>
      <c r="M38" s="16"/>
      <c r="N38" s="16"/>
      <c r="O38" s="16"/>
      <c r="P38" s="16">
        <f t="shared" si="5"/>
        <v>0</v>
      </c>
      <c r="Q38" s="16">
        <f t="shared" si="4"/>
        <v>3818181.8181818156</v>
      </c>
      <c r="R38" s="15"/>
      <c r="T38" s="4"/>
      <c r="U38" s="4"/>
      <c r="V38" s="4"/>
      <c r="W38" s="4"/>
    </row>
    <row r="39" spans="1:23">
      <c r="A39" s="31">
        <f t="shared" si="0"/>
        <v>1</v>
      </c>
      <c r="B39" s="31">
        <f t="shared" si="1"/>
        <v>0</v>
      </c>
      <c r="C39" s="31" t="str">
        <f t="shared" si="2"/>
        <v/>
      </c>
      <c r="D39" s="31" t="str">
        <f>IF(R39="","",VLOOKUP(C39,日付数値化!$E$3:$G$368,3,FALSE))</f>
        <v/>
      </c>
      <c r="E39" s="31" t="str">
        <f>IF(R39="","",VLOOKUP(D39,日付数値化!$G$3:$H$368,2,FALSE))</f>
        <v/>
      </c>
      <c r="G39" s="14">
        <f t="shared" si="3"/>
        <v>36</v>
      </c>
      <c r="H39" s="14"/>
      <c r="I39" s="14"/>
      <c r="J39" s="14"/>
      <c r="K39" s="16"/>
      <c r="L39" s="16"/>
      <c r="M39" s="16"/>
      <c r="N39" s="16"/>
      <c r="O39" s="16"/>
      <c r="P39" s="16">
        <f t="shared" si="5"/>
        <v>0</v>
      </c>
      <c r="Q39" s="16">
        <f t="shared" si="4"/>
        <v>3818181.8181818156</v>
      </c>
      <c r="R39" s="15"/>
      <c r="T39" s="4"/>
      <c r="U39" s="4"/>
      <c r="V39" s="4"/>
      <c r="W39" s="4"/>
    </row>
    <row r="40" spans="1:23">
      <c r="A40" s="31">
        <f t="shared" si="0"/>
        <v>1</v>
      </c>
      <c r="B40" s="31">
        <f t="shared" si="1"/>
        <v>0</v>
      </c>
      <c r="C40" s="31" t="str">
        <f t="shared" si="2"/>
        <v/>
      </c>
      <c r="D40" s="31" t="str">
        <f>IF(R40="","",VLOOKUP(C40,日付数値化!$E$3:$G$368,3,FALSE))</f>
        <v/>
      </c>
      <c r="E40" s="31" t="str">
        <f>IF(R40="","",VLOOKUP(D40,日付数値化!$G$3:$H$368,2,FALSE))</f>
        <v/>
      </c>
      <c r="G40" s="14">
        <f t="shared" si="3"/>
        <v>37</v>
      </c>
      <c r="H40" s="14"/>
      <c r="I40" s="14"/>
      <c r="J40" s="14"/>
      <c r="K40" s="16"/>
      <c r="L40" s="16"/>
      <c r="M40" s="16"/>
      <c r="N40" s="16"/>
      <c r="O40" s="16"/>
      <c r="P40" s="16">
        <f t="shared" si="5"/>
        <v>0</v>
      </c>
      <c r="Q40" s="16">
        <f t="shared" si="4"/>
        <v>3818181.8181818156</v>
      </c>
      <c r="R40" s="15"/>
      <c r="T40" s="4"/>
      <c r="U40" s="4"/>
      <c r="V40" s="4"/>
      <c r="W40" s="4"/>
    </row>
    <row r="41" spans="1:23">
      <c r="A41" s="31">
        <f t="shared" si="0"/>
        <v>1</v>
      </c>
      <c r="B41" s="31">
        <f t="shared" si="1"/>
        <v>0</v>
      </c>
      <c r="C41" s="31" t="str">
        <f t="shared" si="2"/>
        <v/>
      </c>
      <c r="D41" s="31" t="str">
        <f>IF(R41="","",VLOOKUP(C41,日付数値化!$E$3:$G$368,3,FALSE))</f>
        <v/>
      </c>
      <c r="E41" s="31" t="str">
        <f>IF(R41="","",VLOOKUP(D41,日付数値化!$G$3:$H$368,2,FALSE))</f>
        <v/>
      </c>
      <c r="G41" s="14">
        <f t="shared" si="3"/>
        <v>38</v>
      </c>
      <c r="H41" s="14"/>
      <c r="I41" s="14"/>
      <c r="J41" s="14"/>
      <c r="K41" s="16"/>
      <c r="L41" s="16"/>
      <c r="M41" s="16"/>
      <c r="N41" s="16"/>
      <c r="O41" s="16"/>
      <c r="P41" s="16">
        <f t="shared" si="5"/>
        <v>0</v>
      </c>
      <c r="Q41" s="16">
        <f t="shared" si="4"/>
        <v>3818181.8181818156</v>
      </c>
      <c r="R41" s="15"/>
      <c r="T41" s="4"/>
      <c r="U41" s="4"/>
      <c r="V41" s="4"/>
      <c r="W41" s="4"/>
    </row>
    <row r="42" spans="1:23">
      <c r="A42" s="31">
        <f t="shared" si="0"/>
        <v>1</v>
      </c>
      <c r="B42" s="31">
        <f t="shared" si="1"/>
        <v>0</v>
      </c>
      <c r="C42" s="31" t="str">
        <f t="shared" si="2"/>
        <v/>
      </c>
      <c r="D42" s="31" t="str">
        <f>IF(R42="","",VLOOKUP(C42,日付数値化!$E$3:$G$368,3,FALSE))</f>
        <v/>
      </c>
      <c r="E42" s="31" t="str">
        <f>IF(R42="","",VLOOKUP(D42,日付数値化!$G$3:$H$368,2,FALSE))</f>
        <v/>
      </c>
      <c r="G42" s="14">
        <f t="shared" si="3"/>
        <v>39</v>
      </c>
      <c r="H42" s="14"/>
      <c r="I42" s="14"/>
      <c r="J42" s="14"/>
      <c r="K42" s="16"/>
      <c r="L42" s="16"/>
      <c r="M42" s="16"/>
      <c r="N42" s="16"/>
      <c r="O42" s="16"/>
      <c r="P42" s="16">
        <f t="shared" si="5"/>
        <v>0</v>
      </c>
      <c r="Q42" s="16">
        <f t="shared" si="4"/>
        <v>3818181.8181818156</v>
      </c>
      <c r="R42" s="15"/>
      <c r="T42" s="4"/>
      <c r="U42" s="4"/>
      <c r="V42" s="4"/>
      <c r="W42" s="4"/>
    </row>
    <row r="43" spans="1:23" ht="15.6" customHeight="1" thickBot="1">
      <c r="A43" s="31">
        <f t="shared" si="0"/>
        <v>1</v>
      </c>
      <c r="B43" s="31">
        <f t="shared" si="1"/>
        <v>0</v>
      </c>
      <c r="C43" s="31" t="str">
        <f t="shared" si="2"/>
        <v/>
      </c>
      <c r="D43" s="31" t="str">
        <f>IF(R43="","",VLOOKUP(C43,日付数値化!$E$3:$G$368,3,FALSE))</f>
        <v/>
      </c>
      <c r="E43" s="31" t="str">
        <f>IF(R43="","",VLOOKUP(D43,日付数値化!$G$3:$H$368,2,FALSE))</f>
        <v/>
      </c>
      <c r="G43" s="14">
        <f t="shared" si="3"/>
        <v>40</v>
      </c>
      <c r="H43" s="18"/>
      <c r="I43" s="18"/>
      <c r="J43" s="18"/>
      <c r="K43" s="19"/>
      <c r="L43" s="19"/>
      <c r="M43" s="19"/>
      <c r="N43" s="19"/>
      <c r="O43" s="19"/>
      <c r="P43" s="19">
        <f t="shared" si="5"/>
        <v>0</v>
      </c>
      <c r="Q43" s="19">
        <f t="shared" si="4"/>
        <v>3818181.8181818156</v>
      </c>
      <c r="R43" s="23"/>
      <c r="T43" s="5"/>
      <c r="U43" s="5"/>
      <c r="V43" s="5"/>
      <c r="W43" s="5"/>
    </row>
    <row r="44" spans="1:23" ht="15.6" customHeight="1" thickBot="1">
      <c r="A44" s="27"/>
      <c r="B44" s="27"/>
      <c r="C44" s="27"/>
      <c r="D44" s="27"/>
      <c r="E44" s="27"/>
      <c r="G44" s="17"/>
      <c r="H44" s="20" t="s">
        <v>9</v>
      </c>
      <c r="I44" s="21"/>
      <c r="J44" s="21"/>
      <c r="K44" s="22">
        <f t="shared" ref="K44:P44" si="6">SUM(K4:K43)</f>
        <v>840000</v>
      </c>
      <c r="L44" s="22">
        <f t="shared" si="6"/>
        <v>840000</v>
      </c>
      <c r="M44" s="22">
        <f t="shared" si="6"/>
        <v>840000</v>
      </c>
      <c r="N44" s="22">
        <f t="shared" si="6"/>
        <v>840000</v>
      </c>
      <c r="O44" s="22">
        <f t="shared" si="6"/>
        <v>840000</v>
      </c>
      <c r="P44" s="22">
        <f t="shared" si="6"/>
        <v>4200000</v>
      </c>
      <c r="Q44" s="22">
        <f>SUM(Q4:Q43)</f>
        <v>101181818.1818181</v>
      </c>
      <c r="R44" s="25"/>
      <c r="T44" s="5"/>
      <c r="U44" s="5"/>
      <c r="V44" s="5"/>
      <c r="W44" s="5"/>
    </row>
    <row r="47" spans="1:23">
      <c r="A47" s="6"/>
      <c r="B47" s="6"/>
      <c r="C47" s="6"/>
      <c r="D47" s="6"/>
      <c r="E47" s="6"/>
      <c r="O47" s="6"/>
      <c r="P47" s="6"/>
      <c r="Q47" s="6"/>
      <c r="R47" s="6"/>
      <c r="S47" s="6"/>
      <c r="T47" s="6"/>
      <c r="U47" s="6"/>
      <c r="V47" s="6"/>
    </row>
    <row r="48" spans="1:23">
      <c r="A48" s="6"/>
      <c r="B48" s="6"/>
      <c r="C48" s="6"/>
      <c r="D48" s="6"/>
      <c r="E48" s="6"/>
      <c r="O48" s="6"/>
      <c r="P48" s="6"/>
      <c r="Q48" s="6"/>
      <c r="R48" s="6"/>
      <c r="S48" s="6"/>
      <c r="T48" s="6"/>
      <c r="U48" s="6"/>
      <c r="V48" s="6"/>
    </row>
    <row r="49" spans="1:22">
      <c r="A49" s="6"/>
      <c r="B49" s="6"/>
      <c r="C49" s="6"/>
      <c r="D49" s="6"/>
      <c r="E49" s="6"/>
      <c r="O49" s="6"/>
      <c r="P49" s="6"/>
      <c r="Q49" s="6"/>
      <c r="R49" s="6"/>
      <c r="S49" s="6"/>
      <c r="T49" s="6"/>
      <c r="U49" s="6"/>
      <c r="V49" s="6"/>
    </row>
    <row r="50" spans="1:22">
      <c r="A50" s="6"/>
      <c r="B50" s="6"/>
      <c r="C50" s="6"/>
      <c r="D50" s="6"/>
      <c r="E50" s="6"/>
      <c r="O50" s="6"/>
      <c r="P50" s="6"/>
      <c r="Q50" s="6"/>
      <c r="R50" s="6"/>
      <c r="S50" s="6"/>
      <c r="T50" s="6"/>
      <c r="U50" s="6"/>
      <c r="V50" s="6"/>
    </row>
    <row r="51" spans="1:22">
      <c r="A51" s="24"/>
      <c r="B51" s="24"/>
      <c r="C51" s="24"/>
      <c r="D51" s="24"/>
      <c r="E51" s="24"/>
      <c r="O51" s="24"/>
      <c r="P51" s="24"/>
      <c r="Q51" s="24"/>
      <c r="R51" s="24"/>
      <c r="S51" s="24"/>
      <c r="T51" s="24"/>
      <c r="U51" s="24"/>
      <c r="V51" s="24"/>
    </row>
    <row r="52" spans="1:22">
      <c r="A52" s="24"/>
      <c r="B52" s="24"/>
      <c r="C52" s="24"/>
      <c r="D52" s="24"/>
      <c r="E52" s="24"/>
      <c r="O52" s="24"/>
      <c r="P52" s="24"/>
      <c r="Q52" s="24"/>
      <c r="R52" s="24"/>
      <c r="S52" s="24"/>
      <c r="T52" s="24"/>
      <c r="U52" s="24"/>
      <c r="V52" s="24"/>
    </row>
  </sheetData>
  <mergeCells count="1">
    <mergeCell ref="T4:T7"/>
  </mergeCells>
  <phoneticPr fontId="1"/>
  <pageMargins left="0.7" right="0.7" top="0.75" bottom="0.75" header="0.3" footer="0.3"/>
  <pageSetup paperSize="8" orientation="landscape"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3C259-447A-47B7-BD82-4248F90FAC63}">
  <dimension ref="A1:W52"/>
  <sheetViews>
    <sheetView showGridLines="0" topLeftCell="F1" zoomScaleNormal="100" workbookViewId="0">
      <selection activeCell="R33" sqref="R33"/>
    </sheetView>
  </sheetViews>
  <sheetFormatPr defaultColWidth="8.625" defaultRowHeight="15.75"/>
  <cols>
    <col min="1" max="5" width="12.125" style="2" hidden="1" customWidth="1"/>
    <col min="6" max="6" width="0.75" style="2" customWidth="1"/>
    <col min="7" max="7" width="3.625" style="2" customWidth="1"/>
    <col min="8" max="8" width="12.125" style="2" customWidth="1"/>
    <col min="9" max="9" width="32.125" style="2" customWidth="1"/>
    <col min="10" max="10" width="6.375" style="2" customWidth="1"/>
    <col min="11" max="17" width="12.5" style="2" customWidth="1"/>
    <col min="18" max="18" width="12.125" style="2" customWidth="1"/>
    <col min="19" max="19" width="1.5" style="2" customWidth="1"/>
    <col min="20" max="20" width="27.625" style="2" customWidth="1"/>
    <col min="21" max="16384" width="8.625" style="2"/>
  </cols>
  <sheetData>
    <row r="1" spans="1:23" ht="6.6" customHeight="1"/>
    <row r="2" spans="1:23">
      <c r="A2" s="2" t="s">
        <v>39</v>
      </c>
      <c r="G2" s="2" t="s">
        <v>50</v>
      </c>
    </row>
    <row r="3" spans="1:23">
      <c r="A3" s="26" t="s">
        <v>40</v>
      </c>
      <c r="B3" s="26" t="s">
        <v>41</v>
      </c>
      <c r="C3" s="26" t="s">
        <v>42</v>
      </c>
      <c r="D3" s="26" t="s">
        <v>43</v>
      </c>
      <c r="E3" s="26" t="s">
        <v>45</v>
      </c>
      <c r="G3" s="9" t="s">
        <v>12</v>
      </c>
      <c r="H3" s="7" t="s">
        <v>0</v>
      </c>
      <c r="I3" s="7" t="s">
        <v>1</v>
      </c>
      <c r="J3" s="7" t="s">
        <v>2</v>
      </c>
      <c r="K3" s="7" t="s">
        <v>3</v>
      </c>
      <c r="L3" s="7" t="s">
        <v>4</v>
      </c>
      <c r="M3" s="7" t="s">
        <v>5</v>
      </c>
      <c r="N3" s="7" t="s">
        <v>6</v>
      </c>
      <c r="O3" s="7" t="s">
        <v>15</v>
      </c>
      <c r="P3" s="7" t="s">
        <v>7</v>
      </c>
      <c r="Q3" s="7" t="s">
        <v>8</v>
      </c>
      <c r="R3" s="7" t="s">
        <v>16</v>
      </c>
      <c r="T3" s="10" t="s">
        <v>14</v>
      </c>
    </row>
    <row r="4" spans="1:23">
      <c r="A4" s="31">
        <f t="shared" ref="A4:A43" si="0">MONTH(R4)</f>
        <v>3</v>
      </c>
      <c r="B4" s="31">
        <f t="shared" ref="B4:B43" si="1">DAY(R4)</f>
        <v>21</v>
      </c>
      <c r="C4" s="31" t="str">
        <f t="shared" ref="C4:C43" si="2">IF(R4="","",CONCATENATE(A4,B4,A4))</f>
        <v>3213</v>
      </c>
      <c r="D4" s="31">
        <f>IF(R4="","",VLOOKUP(C4,日付数値化!$E$3:$G$368,3,FALSE))</f>
        <v>81</v>
      </c>
      <c r="E4" s="31">
        <f>IF(R4="","",VLOOKUP(D4,日付数値化!$G$3:$H$368,2,FALSE))</f>
        <v>4</v>
      </c>
      <c r="G4" s="11">
        <f>ROW()-3</f>
        <v>1</v>
      </c>
      <c r="H4" s="15"/>
      <c r="I4" s="11"/>
      <c r="J4" s="11"/>
      <c r="K4" s="13">
        <v>20000</v>
      </c>
      <c r="L4" s="13">
        <v>20000</v>
      </c>
      <c r="M4" s="13">
        <v>20000</v>
      </c>
      <c r="N4" s="13">
        <v>20000</v>
      </c>
      <c r="O4" s="13">
        <v>20000</v>
      </c>
      <c r="P4" s="13">
        <f>SUM(K4:O4)</f>
        <v>100000</v>
      </c>
      <c r="Q4" s="13">
        <f>IF(P4="","",SUM(P4)/1.1)</f>
        <v>90909.090909090897</v>
      </c>
      <c r="R4" s="15">
        <v>43911</v>
      </c>
      <c r="T4" s="36">
        <f>SUMMARY!F6</f>
        <v>36909090.909090906</v>
      </c>
      <c r="V4" s="2">
        <f>MONTH(R4)</f>
        <v>3</v>
      </c>
      <c r="W4" s="2">
        <f>DAY(R4)</f>
        <v>21</v>
      </c>
    </row>
    <row r="5" spans="1:23">
      <c r="A5" s="31">
        <f t="shared" si="0"/>
        <v>3</v>
      </c>
      <c r="B5" s="31">
        <f t="shared" si="1"/>
        <v>21</v>
      </c>
      <c r="C5" s="31" t="str">
        <f t="shared" si="2"/>
        <v>3213</v>
      </c>
      <c r="D5" s="31">
        <f>IF(R5="","",VLOOKUP(C5,日付数値化!$E$3:$G$368,3,FALSE))</f>
        <v>81</v>
      </c>
      <c r="E5" s="31">
        <f>IF(R5="","",VLOOKUP(D5,日付数値化!$G$3:$H$368,2,FALSE))</f>
        <v>4</v>
      </c>
      <c r="G5" s="14">
        <f t="shared" ref="G5:G43" si="3">ROW()-3</f>
        <v>2</v>
      </c>
      <c r="H5" s="15"/>
      <c r="I5" s="14"/>
      <c r="J5" s="14"/>
      <c r="K5" s="13">
        <v>20000</v>
      </c>
      <c r="L5" s="13">
        <v>20000</v>
      </c>
      <c r="M5" s="13">
        <v>20000</v>
      </c>
      <c r="N5" s="13">
        <v>20000</v>
      </c>
      <c r="O5" s="13">
        <v>20000</v>
      </c>
      <c r="P5" s="16">
        <f>SUM(K5:O5)</f>
        <v>100000</v>
      </c>
      <c r="Q5" s="16">
        <f t="shared" ref="Q5:Q43" si="4">IF(P5="","",SUM(Q4,P5/1.1))</f>
        <v>181818.18181818179</v>
      </c>
      <c r="R5" s="15">
        <v>43911</v>
      </c>
      <c r="T5" s="36"/>
    </row>
    <row r="6" spans="1:23">
      <c r="A6" s="31">
        <f t="shared" si="0"/>
        <v>3</v>
      </c>
      <c r="B6" s="31">
        <f t="shared" si="1"/>
        <v>21</v>
      </c>
      <c r="C6" s="31" t="str">
        <f t="shared" si="2"/>
        <v>3213</v>
      </c>
      <c r="D6" s="31">
        <f>IF(R6="","",VLOOKUP(C6,日付数値化!$E$3:$G$368,3,FALSE))</f>
        <v>81</v>
      </c>
      <c r="E6" s="31">
        <f>IF(R6="","",VLOOKUP(D6,日付数値化!$G$3:$H$368,2,FALSE))</f>
        <v>4</v>
      </c>
      <c r="G6" s="14">
        <f t="shared" si="3"/>
        <v>3</v>
      </c>
      <c r="H6" s="15"/>
      <c r="I6" s="14"/>
      <c r="J6" s="14"/>
      <c r="K6" s="13">
        <v>20000</v>
      </c>
      <c r="L6" s="13">
        <v>20000</v>
      </c>
      <c r="M6" s="13">
        <v>20000</v>
      </c>
      <c r="N6" s="13">
        <v>20000</v>
      </c>
      <c r="O6" s="13">
        <v>20000</v>
      </c>
      <c r="P6" s="16">
        <f>SUM(K6:O6)</f>
        <v>100000</v>
      </c>
      <c r="Q6" s="16">
        <f t="shared" si="4"/>
        <v>272727.27272727271</v>
      </c>
      <c r="R6" s="15">
        <v>43911</v>
      </c>
      <c r="T6" s="36"/>
    </row>
    <row r="7" spans="1:23">
      <c r="A7" s="31">
        <f t="shared" si="0"/>
        <v>3</v>
      </c>
      <c r="B7" s="31">
        <f t="shared" si="1"/>
        <v>21</v>
      </c>
      <c r="C7" s="31" t="str">
        <f t="shared" si="2"/>
        <v>3213</v>
      </c>
      <c r="D7" s="31">
        <f>IF(R7="","",VLOOKUP(C7,日付数値化!$E$3:$G$368,3,FALSE))</f>
        <v>81</v>
      </c>
      <c r="E7" s="31">
        <f>IF(R7="","",VLOOKUP(D7,日付数値化!$G$3:$H$368,2,FALSE))</f>
        <v>4</v>
      </c>
      <c r="G7" s="14">
        <f t="shared" si="3"/>
        <v>4</v>
      </c>
      <c r="H7" s="14"/>
      <c r="I7" s="14"/>
      <c r="J7" s="14"/>
      <c r="K7" s="13">
        <v>20000</v>
      </c>
      <c r="L7" s="13">
        <v>20000</v>
      </c>
      <c r="M7" s="13">
        <v>20000</v>
      </c>
      <c r="N7" s="13">
        <v>20000</v>
      </c>
      <c r="O7" s="13">
        <v>20000</v>
      </c>
      <c r="P7" s="16">
        <f t="shared" ref="P7:P43" si="5">SUM(K7:O7)</f>
        <v>100000</v>
      </c>
      <c r="Q7" s="16">
        <f t="shared" si="4"/>
        <v>363636.36363636359</v>
      </c>
      <c r="R7" s="15">
        <v>43911</v>
      </c>
      <c r="T7" s="36"/>
    </row>
    <row r="8" spans="1:23">
      <c r="A8" s="31">
        <f t="shared" si="0"/>
        <v>3</v>
      </c>
      <c r="B8" s="31">
        <f t="shared" si="1"/>
        <v>21</v>
      </c>
      <c r="C8" s="31" t="str">
        <f t="shared" si="2"/>
        <v>3213</v>
      </c>
      <c r="D8" s="31">
        <f>IF(R8="","",VLOOKUP(C8,日付数値化!$E$3:$G$368,3,FALSE))</f>
        <v>81</v>
      </c>
      <c r="E8" s="31">
        <f>IF(R8="","",VLOOKUP(D8,日付数値化!$G$3:$H$368,2,FALSE))</f>
        <v>4</v>
      </c>
      <c r="G8" s="14">
        <f t="shared" si="3"/>
        <v>5</v>
      </c>
      <c r="H8" s="14"/>
      <c r="I8" s="14"/>
      <c r="J8" s="14"/>
      <c r="K8" s="13">
        <v>20000</v>
      </c>
      <c r="L8" s="13">
        <v>20000</v>
      </c>
      <c r="M8" s="13">
        <v>20000</v>
      </c>
      <c r="N8" s="13">
        <v>20000</v>
      </c>
      <c r="O8" s="13">
        <v>20000</v>
      </c>
      <c r="P8" s="16">
        <f t="shared" si="5"/>
        <v>100000</v>
      </c>
      <c r="Q8" s="16">
        <f t="shared" si="4"/>
        <v>454545.45454545447</v>
      </c>
      <c r="R8" s="15">
        <v>43911</v>
      </c>
    </row>
    <row r="9" spans="1:23">
      <c r="A9" s="31">
        <f t="shared" si="0"/>
        <v>3</v>
      </c>
      <c r="B9" s="31">
        <f t="shared" si="1"/>
        <v>21</v>
      </c>
      <c r="C9" s="31" t="str">
        <f t="shared" si="2"/>
        <v>3213</v>
      </c>
      <c r="D9" s="31">
        <f>IF(R9="","",VLOOKUP(C9,日付数値化!$E$3:$G$368,3,FALSE))</f>
        <v>81</v>
      </c>
      <c r="E9" s="31">
        <f>IF(R9="","",VLOOKUP(D9,日付数値化!$G$3:$H$368,2,FALSE))</f>
        <v>4</v>
      </c>
      <c r="G9" s="14">
        <f t="shared" si="3"/>
        <v>6</v>
      </c>
      <c r="H9" s="14"/>
      <c r="I9" s="14"/>
      <c r="J9" s="14"/>
      <c r="K9" s="13">
        <v>20000</v>
      </c>
      <c r="L9" s="13">
        <v>20000</v>
      </c>
      <c r="M9" s="13">
        <v>20000</v>
      </c>
      <c r="N9" s="13">
        <v>20000</v>
      </c>
      <c r="O9" s="13">
        <v>20000</v>
      </c>
      <c r="P9" s="16">
        <f t="shared" si="5"/>
        <v>100000</v>
      </c>
      <c r="Q9" s="16">
        <f t="shared" si="4"/>
        <v>545454.54545454541</v>
      </c>
      <c r="R9" s="15">
        <v>43911</v>
      </c>
    </row>
    <row r="10" spans="1:23">
      <c r="A10" s="31">
        <f t="shared" si="0"/>
        <v>3</v>
      </c>
      <c r="B10" s="31">
        <f t="shared" si="1"/>
        <v>21</v>
      </c>
      <c r="C10" s="31" t="str">
        <f t="shared" si="2"/>
        <v>3213</v>
      </c>
      <c r="D10" s="31">
        <f>IF(R10="","",VLOOKUP(C10,日付数値化!$E$3:$G$368,3,FALSE))</f>
        <v>81</v>
      </c>
      <c r="E10" s="31">
        <f>IF(R10="","",VLOOKUP(D10,日付数値化!$G$3:$H$368,2,FALSE))</f>
        <v>4</v>
      </c>
      <c r="G10" s="14">
        <f t="shared" si="3"/>
        <v>7</v>
      </c>
      <c r="H10" s="14"/>
      <c r="I10" s="14"/>
      <c r="J10" s="14"/>
      <c r="K10" s="13">
        <v>20000</v>
      </c>
      <c r="L10" s="13">
        <v>20000</v>
      </c>
      <c r="M10" s="13">
        <v>20000</v>
      </c>
      <c r="N10" s="13">
        <v>20000</v>
      </c>
      <c r="O10" s="13">
        <v>20000</v>
      </c>
      <c r="P10" s="16">
        <f t="shared" si="5"/>
        <v>100000</v>
      </c>
      <c r="Q10" s="16">
        <f t="shared" si="4"/>
        <v>636363.63636363635</v>
      </c>
      <c r="R10" s="15">
        <v>43911</v>
      </c>
    </row>
    <row r="11" spans="1:23">
      <c r="A11" s="31">
        <f t="shared" si="0"/>
        <v>3</v>
      </c>
      <c r="B11" s="31">
        <f t="shared" si="1"/>
        <v>21</v>
      </c>
      <c r="C11" s="31" t="str">
        <f t="shared" si="2"/>
        <v>3213</v>
      </c>
      <c r="D11" s="31">
        <f>IF(R11="","",VLOOKUP(C11,日付数値化!$E$3:$G$368,3,FALSE))</f>
        <v>81</v>
      </c>
      <c r="E11" s="31">
        <f>IF(R11="","",VLOOKUP(D11,日付数値化!$G$3:$H$368,2,FALSE))</f>
        <v>4</v>
      </c>
      <c r="G11" s="14">
        <f t="shared" si="3"/>
        <v>8</v>
      </c>
      <c r="H11" s="14"/>
      <c r="I11" s="14"/>
      <c r="J11" s="14"/>
      <c r="K11" s="13">
        <v>20000</v>
      </c>
      <c r="L11" s="13">
        <v>20000</v>
      </c>
      <c r="M11" s="13">
        <v>20000</v>
      </c>
      <c r="N11" s="13">
        <v>20000</v>
      </c>
      <c r="O11" s="13">
        <v>20000</v>
      </c>
      <c r="P11" s="16">
        <f t="shared" si="5"/>
        <v>100000</v>
      </c>
      <c r="Q11" s="16">
        <f t="shared" si="4"/>
        <v>727272.72727272729</v>
      </c>
      <c r="R11" s="15">
        <v>43911</v>
      </c>
    </row>
    <row r="12" spans="1:23">
      <c r="A12" s="31">
        <f t="shared" si="0"/>
        <v>3</v>
      </c>
      <c r="B12" s="31">
        <f t="shared" si="1"/>
        <v>21</v>
      </c>
      <c r="C12" s="31" t="str">
        <f t="shared" si="2"/>
        <v>3213</v>
      </c>
      <c r="D12" s="31">
        <f>IF(R12="","",VLOOKUP(C12,日付数値化!$E$3:$G$368,3,FALSE))</f>
        <v>81</v>
      </c>
      <c r="E12" s="31">
        <f>IF(R12="","",VLOOKUP(D12,日付数値化!$G$3:$H$368,2,FALSE))</f>
        <v>4</v>
      </c>
      <c r="G12" s="14">
        <f t="shared" si="3"/>
        <v>9</v>
      </c>
      <c r="H12" s="14"/>
      <c r="I12" s="14"/>
      <c r="J12" s="14"/>
      <c r="K12" s="13">
        <v>20000</v>
      </c>
      <c r="L12" s="13">
        <v>20000</v>
      </c>
      <c r="M12" s="13">
        <v>20000</v>
      </c>
      <c r="N12" s="13">
        <v>20000</v>
      </c>
      <c r="O12" s="13">
        <v>20000</v>
      </c>
      <c r="P12" s="16">
        <f t="shared" si="5"/>
        <v>100000</v>
      </c>
      <c r="Q12" s="16">
        <f t="shared" si="4"/>
        <v>818181.81818181823</v>
      </c>
      <c r="R12" s="15">
        <v>43911</v>
      </c>
    </row>
    <row r="13" spans="1:23">
      <c r="A13" s="31">
        <f t="shared" si="0"/>
        <v>3</v>
      </c>
      <c r="B13" s="31">
        <f t="shared" si="1"/>
        <v>21</v>
      </c>
      <c r="C13" s="31" t="str">
        <f t="shared" si="2"/>
        <v>3213</v>
      </c>
      <c r="D13" s="31">
        <f>IF(R13="","",VLOOKUP(C13,日付数値化!$E$3:$G$368,3,FALSE))</f>
        <v>81</v>
      </c>
      <c r="E13" s="31">
        <f>IF(R13="","",VLOOKUP(D13,日付数値化!$G$3:$H$368,2,FALSE))</f>
        <v>4</v>
      </c>
      <c r="G13" s="14">
        <f t="shared" si="3"/>
        <v>10</v>
      </c>
      <c r="H13" s="14"/>
      <c r="I13" s="14"/>
      <c r="J13" s="14"/>
      <c r="K13" s="13">
        <v>20000</v>
      </c>
      <c r="L13" s="13">
        <v>20000</v>
      </c>
      <c r="M13" s="13">
        <v>20000</v>
      </c>
      <c r="N13" s="13">
        <v>20000</v>
      </c>
      <c r="O13" s="13">
        <v>20000</v>
      </c>
      <c r="P13" s="16">
        <f t="shared" si="5"/>
        <v>100000</v>
      </c>
      <c r="Q13" s="16">
        <f t="shared" si="4"/>
        <v>909090.90909090918</v>
      </c>
      <c r="R13" s="15">
        <v>43911</v>
      </c>
    </row>
    <row r="14" spans="1:23">
      <c r="A14" s="31">
        <f t="shared" si="0"/>
        <v>3</v>
      </c>
      <c r="B14" s="31">
        <f t="shared" si="1"/>
        <v>21</v>
      </c>
      <c r="C14" s="31" t="str">
        <f t="shared" si="2"/>
        <v>3213</v>
      </c>
      <c r="D14" s="31">
        <f>IF(R14="","",VLOOKUP(C14,日付数値化!$E$3:$G$368,3,FALSE))</f>
        <v>81</v>
      </c>
      <c r="E14" s="31">
        <f>IF(R14="","",VLOOKUP(D14,日付数値化!$G$3:$H$368,2,FALSE))</f>
        <v>4</v>
      </c>
      <c r="G14" s="14">
        <f t="shared" si="3"/>
        <v>11</v>
      </c>
      <c r="H14" s="14"/>
      <c r="I14" s="14"/>
      <c r="J14" s="14"/>
      <c r="K14" s="13">
        <v>20000</v>
      </c>
      <c r="L14" s="13">
        <v>20000</v>
      </c>
      <c r="M14" s="13">
        <v>20000</v>
      </c>
      <c r="N14" s="13">
        <v>20000</v>
      </c>
      <c r="O14" s="13">
        <v>20000</v>
      </c>
      <c r="P14" s="16">
        <f t="shared" si="5"/>
        <v>100000</v>
      </c>
      <c r="Q14" s="16">
        <f t="shared" si="4"/>
        <v>1000000.0000000001</v>
      </c>
      <c r="R14" s="15">
        <v>43911</v>
      </c>
    </row>
    <row r="15" spans="1:23">
      <c r="A15" s="31">
        <f t="shared" si="0"/>
        <v>3</v>
      </c>
      <c r="B15" s="31">
        <f t="shared" si="1"/>
        <v>21</v>
      </c>
      <c r="C15" s="31" t="str">
        <f t="shared" si="2"/>
        <v>3213</v>
      </c>
      <c r="D15" s="31">
        <f>IF(R15="","",VLOOKUP(C15,日付数値化!$E$3:$G$368,3,FALSE))</f>
        <v>81</v>
      </c>
      <c r="E15" s="31">
        <f>IF(R15="","",VLOOKUP(D15,日付数値化!$G$3:$H$368,2,FALSE))</f>
        <v>4</v>
      </c>
      <c r="G15" s="14">
        <f t="shared" si="3"/>
        <v>12</v>
      </c>
      <c r="H15" s="14"/>
      <c r="I15" s="14"/>
      <c r="J15" s="14"/>
      <c r="K15" s="13">
        <v>20000</v>
      </c>
      <c r="L15" s="13">
        <v>20000</v>
      </c>
      <c r="M15" s="13">
        <v>20000</v>
      </c>
      <c r="N15" s="13">
        <v>20000</v>
      </c>
      <c r="O15" s="13">
        <v>20000</v>
      </c>
      <c r="P15" s="16">
        <f t="shared" si="5"/>
        <v>100000</v>
      </c>
      <c r="Q15" s="16">
        <f t="shared" si="4"/>
        <v>1090909.0909090911</v>
      </c>
      <c r="R15" s="15">
        <v>43911</v>
      </c>
    </row>
    <row r="16" spans="1:23">
      <c r="A16" s="31">
        <f t="shared" si="0"/>
        <v>3</v>
      </c>
      <c r="B16" s="31">
        <f t="shared" si="1"/>
        <v>21</v>
      </c>
      <c r="C16" s="31" t="str">
        <f t="shared" si="2"/>
        <v>3213</v>
      </c>
      <c r="D16" s="31">
        <f>IF(R16="","",VLOOKUP(C16,日付数値化!$E$3:$G$368,3,FALSE))</f>
        <v>81</v>
      </c>
      <c r="E16" s="31">
        <f>IF(R16="","",VLOOKUP(D16,日付数値化!$G$3:$H$368,2,FALSE))</f>
        <v>4</v>
      </c>
      <c r="G16" s="14">
        <f t="shared" si="3"/>
        <v>13</v>
      </c>
      <c r="H16" s="14"/>
      <c r="I16" s="14"/>
      <c r="J16" s="14"/>
      <c r="K16" s="13">
        <v>20000</v>
      </c>
      <c r="L16" s="13">
        <v>20000</v>
      </c>
      <c r="M16" s="13">
        <v>20000</v>
      </c>
      <c r="N16" s="13">
        <v>20000</v>
      </c>
      <c r="O16" s="13">
        <v>20000</v>
      </c>
      <c r="P16" s="16">
        <f t="shared" si="5"/>
        <v>100000</v>
      </c>
      <c r="Q16" s="16">
        <f t="shared" si="4"/>
        <v>1181818.1818181819</v>
      </c>
      <c r="R16" s="15">
        <v>43911</v>
      </c>
    </row>
    <row r="17" spans="1:23">
      <c r="A17" s="31">
        <f t="shared" si="0"/>
        <v>3</v>
      </c>
      <c r="B17" s="31">
        <f t="shared" si="1"/>
        <v>21</v>
      </c>
      <c r="C17" s="31" t="str">
        <f t="shared" si="2"/>
        <v>3213</v>
      </c>
      <c r="D17" s="31">
        <f>IF(R17="","",VLOOKUP(C17,日付数値化!$E$3:$G$368,3,FALSE))</f>
        <v>81</v>
      </c>
      <c r="E17" s="31">
        <f>IF(R17="","",VLOOKUP(D17,日付数値化!$G$3:$H$368,2,FALSE))</f>
        <v>4</v>
      </c>
      <c r="G17" s="14">
        <f t="shared" si="3"/>
        <v>14</v>
      </c>
      <c r="H17" s="14"/>
      <c r="I17" s="14"/>
      <c r="J17" s="14"/>
      <c r="K17" s="13">
        <v>20000</v>
      </c>
      <c r="L17" s="13">
        <v>20000</v>
      </c>
      <c r="M17" s="13">
        <v>20000</v>
      </c>
      <c r="N17" s="13">
        <v>20000</v>
      </c>
      <c r="O17" s="13">
        <v>20000</v>
      </c>
      <c r="P17" s="16">
        <f t="shared" si="5"/>
        <v>100000</v>
      </c>
      <c r="Q17" s="16">
        <f t="shared" si="4"/>
        <v>1272727.2727272727</v>
      </c>
      <c r="R17" s="15">
        <v>43911</v>
      </c>
    </row>
    <row r="18" spans="1:23">
      <c r="A18" s="31">
        <f t="shared" si="0"/>
        <v>3</v>
      </c>
      <c r="B18" s="31">
        <f t="shared" si="1"/>
        <v>21</v>
      </c>
      <c r="C18" s="31" t="str">
        <f t="shared" si="2"/>
        <v>3213</v>
      </c>
      <c r="D18" s="31">
        <f>IF(R18="","",VLOOKUP(C18,日付数値化!$E$3:$G$368,3,FALSE))</f>
        <v>81</v>
      </c>
      <c r="E18" s="31">
        <f>IF(R18="","",VLOOKUP(D18,日付数値化!$G$3:$H$368,2,FALSE))</f>
        <v>4</v>
      </c>
      <c r="G18" s="14">
        <f t="shared" si="3"/>
        <v>15</v>
      </c>
      <c r="H18" s="14"/>
      <c r="I18" s="14"/>
      <c r="J18" s="14"/>
      <c r="K18" s="13">
        <v>20000</v>
      </c>
      <c r="L18" s="13">
        <v>20000</v>
      </c>
      <c r="M18" s="13">
        <v>20000</v>
      </c>
      <c r="N18" s="13">
        <v>20000</v>
      </c>
      <c r="O18" s="13">
        <v>20000</v>
      </c>
      <c r="P18" s="16">
        <f t="shared" si="5"/>
        <v>100000</v>
      </c>
      <c r="Q18" s="16">
        <f t="shared" si="4"/>
        <v>1363636.3636363635</v>
      </c>
      <c r="R18" s="15">
        <v>43911</v>
      </c>
    </row>
    <row r="19" spans="1:23">
      <c r="A19" s="31">
        <f t="shared" si="0"/>
        <v>3</v>
      </c>
      <c r="B19" s="31">
        <f t="shared" si="1"/>
        <v>21</v>
      </c>
      <c r="C19" s="31" t="str">
        <f t="shared" si="2"/>
        <v>3213</v>
      </c>
      <c r="D19" s="31">
        <f>IF(R19="","",VLOOKUP(C19,日付数値化!$E$3:$G$368,3,FALSE))</f>
        <v>81</v>
      </c>
      <c r="E19" s="31">
        <f>IF(R19="","",VLOOKUP(D19,日付数値化!$G$3:$H$368,2,FALSE))</f>
        <v>4</v>
      </c>
      <c r="G19" s="14">
        <f t="shared" si="3"/>
        <v>16</v>
      </c>
      <c r="H19" s="14"/>
      <c r="I19" s="14"/>
      <c r="J19" s="14"/>
      <c r="K19" s="13">
        <v>20000</v>
      </c>
      <c r="L19" s="13">
        <v>20000</v>
      </c>
      <c r="M19" s="13">
        <v>20000</v>
      </c>
      <c r="N19" s="13">
        <v>20000</v>
      </c>
      <c r="O19" s="13">
        <v>20000</v>
      </c>
      <c r="P19" s="16">
        <f t="shared" si="5"/>
        <v>100000</v>
      </c>
      <c r="Q19" s="16">
        <f t="shared" si="4"/>
        <v>1454545.4545454544</v>
      </c>
      <c r="R19" s="15">
        <v>43911</v>
      </c>
    </row>
    <row r="20" spans="1:23">
      <c r="A20" s="31">
        <f t="shared" si="0"/>
        <v>3</v>
      </c>
      <c r="B20" s="31">
        <f t="shared" si="1"/>
        <v>21</v>
      </c>
      <c r="C20" s="31" t="str">
        <f t="shared" si="2"/>
        <v>3213</v>
      </c>
      <c r="D20" s="31">
        <f>IF(R20="","",VLOOKUP(C20,日付数値化!$E$3:$G$368,3,FALSE))</f>
        <v>81</v>
      </c>
      <c r="E20" s="31">
        <f>IF(R20="","",VLOOKUP(D20,日付数値化!$G$3:$H$368,2,FALSE))</f>
        <v>4</v>
      </c>
      <c r="G20" s="14">
        <f t="shared" si="3"/>
        <v>17</v>
      </c>
      <c r="H20" s="14"/>
      <c r="I20" s="14"/>
      <c r="J20" s="14"/>
      <c r="K20" s="13">
        <v>20000</v>
      </c>
      <c r="L20" s="13">
        <v>20000</v>
      </c>
      <c r="M20" s="13">
        <v>20000</v>
      </c>
      <c r="N20" s="13">
        <v>20000</v>
      </c>
      <c r="O20" s="13">
        <v>20000</v>
      </c>
      <c r="P20" s="16">
        <f t="shared" si="5"/>
        <v>100000</v>
      </c>
      <c r="Q20" s="16">
        <f t="shared" si="4"/>
        <v>1545454.5454545452</v>
      </c>
      <c r="R20" s="15">
        <v>43911</v>
      </c>
    </row>
    <row r="21" spans="1:23">
      <c r="A21" s="31">
        <f t="shared" si="0"/>
        <v>3</v>
      </c>
      <c r="B21" s="31">
        <f t="shared" si="1"/>
        <v>21</v>
      </c>
      <c r="C21" s="31" t="str">
        <f t="shared" si="2"/>
        <v>3213</v>
      </c>
      <c r="D21" s="31">
        <f>IF(R21="","",VLOOKUP(C21,日付数値化!$E$3:$G$368,3,FALSE))</f>
        <v>81</v>
      </c>
      <c r="E21" s="31">
        <f>IF(R21="","",VLOOKUP(D21,日付数値化!$G$3:$H$368,2,FALSE))</f>
        <v>4</v>
      </c>
      <c r="G21" s="14">
        <f t="shared" si="3"/>
        <v>18</v>
      </c>
      <c r="H21" s="14"/>
      <c r="I21" s="14"/>
      <c r="J21" s="14"/>
      <c r="K21" s="13">
        <v>20000</v>
      </c>
      <c r="L21" s="13">
        <v>20000</v>
      </c>
      <c r="M21" s="13">
        <v>20000</v>
      </c>
      <c r="N21" s="13">
        <v>20000</v>
      </c>
      <c r="O21" s="13">
        <v>20000</v>
      </c>
      <c r="P21" s="16">
        <f t="shared" si="5"/>
        <v>100000</v>
      </c>
      <c r="Q21" s="16">
        <f t="shared" si="4"/>
        <v>1636363.636363636</v>
      </c>
      <c r="R21" s="15">
        <v>43911</v>
      </c>
    </row>
    <row r="22" spans="1:23">
      <c r="A22" s="31">
        <f t="shared" si="0"/>
        <v>3</v>
      </c>
      <c r="B22" s="31">
        <f t="shared" si="1"/>
        <v>21</v>
      </c>
      <c r="C22" s="31" t="str">
        <f t="shared" si="2"/>
        <v>3213</v>
      </c>
      <c r="D22" s="31">
        <f>IF(R22="","",VLOOKUP(C22,日付数値化!$E$3:$G$368,3,FALSE))</f>
        <v>81</v>
      </c>
      <c r="E22" s="31">
        <f>IF(R22="","",VLOOKUP(D22,日付数値化!$G$3:$H$368,2,FALSE))</f>
        <v>4</v>
      </c>
      <c r="G22" s="14">
        <f t="shared" si="3"/>
        <v>19</v>
      </c>
      <c r="H22" s="14"/>
      <c r="I22" s="14"/>
      <c r="J22" s="14"/>
      <c r="K22" s="13">
        <v>20000</v>
      </c>
      <c r="L22" s="13">
        <v>20000</v>
      </c>
      <c r="M22" s="13">
        <v>20000</v>
      </c>
      <c r="N22" s="13">
        <v>20000</v>
      </c>
      <c r="O22" s="13">
        <v>20000</v>
      </c>
      <c r="P22" s="16">
        <f t="shared" si="5"/>
        <v>100000</v>
      </c>
      <c r="Q22" s="16">
        <f t="shared" si="4"/>
        <v>1727272.7272727268</v>
      </c>
      <c r="R22" s="15">
        <v>43911</v>
      </c>
    </row>
    <row r="23" spans="1:23">
      <c r="A23" s="31">
        <f t="shared" si="0"/>
        <v>3</v>
      </c>
      <c r="B23" s="31">
        <f t="shared" si="1"/>
        <v>21</v>
      </c>
      <c r="C23" s="31" t="str">
        <f t="shared" si="2"/>
        <v>3213</v>
      </c>
      <c r="D23" s="31">
        <f>IF(R23="","",VLOOKUP(C23,日付数値化!$E$3:$G$368,3,FALSE))</f>
        <v>81</v>
      </c>
      <c r="E23" s="31">
        <f>IF(R23="","",VLOOKUP(D23,日付数値化!$G$3:$H$368,2,FALSE))</f>
        <v>4</v>
      </c>
      <c r="G23" s="14">
        <f t="shared" si="3"/>
        <v>20</v>
      </c>
      <c r="H23" s="14"/>
      <c r="I23" s="14"/>
      <c r="J23" s="14"/>
      <c r="K23" s="13">
        <v>20000</v>
      </c>
      <c r="L23" s="13">
        <v>20000</v>
      </c>
      <c r="M23" s="13">
        <v>20000</v>
      </c>
      <c r="N23" s="13">
        <v>20000</v>
      </c>
      <c r="O23" s="13">
        <v>20000</v>
      </c>
      <c r="P23" s="16">
        <f t="shared" si="5"/>
        <v>100000</v>
      </c>
      <c r="Q23" s="16">
        <f t="shared" si="4"/>
        <v>1818181.8181818177</v>
      </c>
      <c r="R23" s="15">
        <v>43911</v>
      </c>
    </row>
    <row r="24" spans="1:23">
      <c r="A24" s="31">
        <f t="shared" si="0"/>
        <v>3</v>
      </c>
      <c r="B24" s="31">
        <f t="shared" si="1"/>
        <v>21</v>
      </c>
      <c r="C24" s="31" t="str">
        <f t="shared" si="2"/>
        <v>3213</v>
      </c>
      <c r="D24" s="31">
        <f>IF(R24="","",VLOOKUP(C24,日付数値化!$E$3:$G$368,3,FALSE))</f>
        <v>81</v>
      </c>
      <c r="E24" s="31">
        <f>IF(R24="","",VLOOKUP(D24,日付数値化!$G$3:$H$368,2,FALSE))</f>
        <v>4</v>
      </c>
      <c r="G24" s="14">
        <f t="shared" si="3"/>
        <v>21</v>
      </c>
      <c r="H24" s="14"/>
      <c r="I24" s="14"/>
      <c r="J24" s="14"/>
      <c r="K24" s="13">
        <v>20000</v>
      </c>
      <c r="L24" s="13">
        <v>20000</v>
      </c>
      <c r="M24" s="13">
        <v>20000</v>
      </c>
      <c r="N24" s="13">
        <v>20000</v>
      </c>
      <c r="O24" s="13">
        <v>20000</v>
      </c>
      <c r="P24" s="16">
        <f t="shared" si="5"/>
        <v>100000</v>
      </c>
      <c r="Q24" s="16">
        <f t="shared" si="4"/>
        <v>1909090.9090909085</v>
      </c>
      <c r="R24" s="15">
        <v>43911</v>
      </c>
    </row>
    <row r="25" spans="1:23">
      <c r="A25" s="31">
        <f t="shared" si="0"/>
        <v>3</v>
      </c>
      <c r="B25" s="31">
        <f t="shared" si="1"/>
        <v>21</v>
      </c>
      <c r="C25" s="31" t="str">
        <f t="shared" si="2"/>
        <v>3213</v>
      </c>
      <c r="D25" s="31">
        <f>IF(R25="","",VLOOKUP(C25,日付数値化!$E$3:$G$368,3,FALSE))</f>
        <v>81</v>
      </c>
      <c r="E25" s="31">
        <f>IF(R25="","",VLOOKUP(D25,日付数値化!$G$3:$H$368,2,FALSE))</f>
        <v>4</v>
      </c>
      <c r="G25" s="14">
        <f t="shared" si="3"/>
        <v>22</v>
      </c>
      <c r="H25" s="14"/>
      <c r="I25" s="14"/>
      <c r="J25" s="14"/>
      <c r="K25" s="13">
        <v>20000</v>
      </c>
      <c r="L25" s="13">
        <v>20000</v>
      </c>
      <c r="M25" s="13">
        <v>20000</v>
      </c>
      <c r="N25" s="13">
        <v>20000</v>
      </c>
      <c r="O25" s="13">
        <v>20000</v>
      </c>
      <c r="P25" s="16">
        <f t="shared" si="5"/>
        <v>100000</v>
      </c>
      <c r="Q25" s="16">
        <f t="shared" si="4"/>
        <v>1999999.9999999993</v>
      </c>
      <c r="R25" s="15">
        <v>43911</v>
      </c>
    </row>
    <row r="26" spans="1:23">
      <c r="A26" s="31">
        <f t="shared" si="0"/>
        <v>3</v>
      </c>
      <c r="B26" s="31">
        <f t="shared" si="1"/>
        <v>21</v>
      </c>
      <c r="C26" s="31" t="str">
        <f t="shared" si="2"/>
        <v>3213</v>
      </c>
      <c r="D26" s="31">
        <f>IF(R26="","",VLOOKUP(C26,日付数値化!$E$3:$G$368,3,FALSE))</f>
        <v>81</v>
      </c>
      <c r="E26" s="31">
        <f>IF(R26="","",VLOOKUP(D26,日付数値化!$G$3:$H$368,2,FALSE))</f>
        <v>4</v>
      </c>
      <c r="G26" s="14">
        <f t="shared" si="3"/>
        <v>23</v>
      </c>
      <c r="H26" s="14"/>
      <c r="I26" s="14"/>
      <c r="J26" s="14"/>
      <c r="K26" s="13">
        <v>20000</v>
      </c>
      <c r="L26" s="13">
        <v>20000</v>
      </c>
      <c r="M26" s="13">
        <v>20000</v>
      </c>
      <c r="N26" s="13">
        <v>20000</v>
      </c>
      <c r="O26" s="13">
        <v>20000</v>
      </c>
      <c r="P26" s="16">
        <f t="shared" si="5"/>
        <v>100000</v>
      </c>
      <c r="Q26" s="16">
        <f t="shared" si="4"/>
        <v>2090909.0909090901</v>
      </c>
      <c r="R26" s="15">
        <v>43911</v>
      </c>
    </row>
    <row r="27" spans="1:23">
      <c r="A27" s="31">
        <f t="shared" si="0"/>
        <v>3</v>
      </c>
      <c r="B27" s="31">
        <f t="shared" si="1"/>
        <v>21</v>
      </c>
      <c r="C27" s="31" t="str">
        <f t="shared" si="2"/>
        <v>3213</v>
      </c>
      <c r="D27" s="31">
        <f>IF(R27="","",VLOOKUP(C27,日付数値化!$E$3:$G$368,3,FALSE))</f>
        <v>81</v>
      </c>
      <c r="E27" s="31">
        <f>IF(R27="","",VLOOKUP(D27,日付数値化!$G$3:$H$368,2,FALSE))</f>
        <v>4</v>
      </c>
      <c r="G27" s="14">
        <f t="shared" si="3"/>
        <v>24</v>
      </c>
      <c r="H27" s="14"/>
      <c r="I27" s="14"/>
      <c r="J27" s="14"/>
      <c r="K27" s="13">
        <v>20000</v>
      </c>
      <c r="L27" s="13">
        <v>20000</v>
      </c>
      <c r="M27" s="13">
        <v>20000</v>
      </c>
      <c r="N27" s="13">
        <v>20000</v>
      </c>
      <c r="O27" s="13">
        <v>20000</v>
      </c>
      <c r="P27" s="16">
        <f t="shared" si="5"/>
        <v>100000</v>
      </c>
      <c r="Q27" s="16">
        <f t="shared" si="4"/>
        <v>2181818.1818181812</v>
      </c>
      <c r="R27" s="15">
        <v>43911</v>
      </c>
    </row>
    <row r="28" spans="1:23">
      <c r="A28" s="31">
        <f t="shared" si="0"/>
        <v>3</v>
      </c>
      <c r="B28" s="31">
        <f t="shared" si="1"/>
        <v>21</v>
      </c>
      <c r="C28" s="31" t="str">
        <f t="shared" si="2"/>
        <v>3213</v>
      </c>
      <c r="D28" s="31">
        <f>IF(R28="","",VLOOKUP(C28,日付数値化!$E$3:$G$368,3,FALSE))</f>
        <v>81</v>
      </c>
      <c r="E28" s="31">
        <f>IF(R28="","",VLOOKUP(D28,日付数値化!$G$3:$H$368,2,FALSE))</f>
        <v>4</v>
      </c>
      <c r="G28" s="14">
        <f t="shared" si="3"/>
        <v>25</v>
      </c>
      <c r="H28" s="14"/>
      <c r="I28" s="14"/>
      <c r="J28" s="14"/>
      <c r="K28" s="13">
        <v>20000</v>
      </c>
      <c r="L28" s="13">
        <v>20000</v>
      </c>
      <c r="M28" s="13">
        <v>20000</v>
      </c>
      <c r="N28" s="13">
        <v>20000</v>
      </c>
      <c r="O28" s="13">
        <v>20000</v>
      </c>
      <c r="P28" s="16">
        <f t="shared" si="5"/>
        <v>100000</v>
      </c>
      <c r="Q28" s="16">
        <f t="shared" si="4"/>
        <v>2272727.272727272</v>
      </c>
      <c r="R28" s="15">
        <v>43911</v>
      </c>
      <c r="T28" s="4"/>
      <c r="U28" s="4"/>
      <c r="V28" s="4"/>
      <c r="W28" s="4"/>
    </row>
    <row r="29" spans="1:23">
      <c r="A29" s="31">
        <f t="shared" si="0"/>
        <v>3</v>
      </c>
      <c r="B29" s="31">
        <f t="shared" si="1"/>
        <v>21</v>
      </c>
      <c r="C29" s="31" t="str">
        <f t="shared" si="2"/>
        <v>3213</v>
      </c>
      <c r="D29" s="31">
        <f>IF(R29="","",VLOOKUP(C29,日付数値化!$E$3:$G$368,3,FALSE))</f>
        <v>81</v>
      </c>
      <c r="E29" s="31">
        <f>IF(R29="","",VLOOKUP(D29,日付数値化!$G$3:$H$368,2,FALSE))</f>
        <v>4</v>
      </c>
      <c r="G29" s="14">
        <f t="shared" si="3"/>
        <v>26</v>
      </c>
      <c r="H29" s="14"/>
      <c r="I29" s="14"/>
      <c r="J29" s="14"/>
      <c r="K29" s="13">
        <v>20000</v>
      </c>
      <c r="L29" s="13">
        <v>20000</v>
      </c>
      <c r="M29" s="13">
        <v>20000</v>
      </c>
      <c r="N29" s="13">
        <v>20000</v>
      </c>
      <c r="O29" s="13">
        <v>20000</v>
      </c>
      <c r="P29" s="16">
        <f t="shared" si="5"/>
        <v>100000</v>
      </c>
      <c r="Q29" s="16">
        <f t="shared" si="4"/>
        <v>2363636.3636363628</v>
      </c>
      <c r="R29" s="15">
        <v>43911</v>
      </c>
      <c r="T29" s="4"/>
      <c r="U29" s="4"/>
      <c r="V29" s="4"/>
      <c r="W29" s="4"/>
    </row>
    <row r="30" spans="1:23">
      <c r="A30" s="31">
        <f t="shared" si="0"/>
        <v>3</v>
      </c>
      <c r="B30" s="31">
        <f t="shared" si="1"/>
        <v>21</v>
      </c>
      <c r="C30" s="31" t="str">
        <f t="shared" si="2"/>
        <v>3213</v>
      </c>
      <c r="D30" s="31">
        <f>IF(R30="","",VLOOKUP(C30,日付数値化!$E$3:$G$368,3,FALSE))</f>
        <v>81</v>
      </c>
      <c r="E30" s="31">
        <f>IF(R30="","",VLOOKUP(D30,日付数値化!$G$3:$H$368,2,FALSE))</f>
        <v>4</v>
      </c>
      <c r="G30" s="14">
        <f t="shared" si="3"/>
        <v>27</v>
      </c>
      <c r="H30" s="14"/>
      <c r="I30" s="14"/>
      <c r="J30" s="14"/>
      <c r="K30" s="13">
        <v>20000</v>
      </c>
      <c r="L30" s="13">
        <v>20000</v>
      </c>
      <c r="M30" s="13">
        <v>20000</v>
      </c>
      <c r="N30" s="13">
        <v>20000</v>
      </c>
      <c r="O30" s="13">
        <v>20000</v>
      </c>
      <c r="P30" s="16">
        <f t="shared" si="5"/>
        <v>100000</v>
      </c>
      <c r="Q30" s="16">
        <f t="shared" si="4"/>
        <v>2454545.4545454537</v>
      </c>
      <c r="R30" s="15">
        <v>43911</v>
      </c>
      <c r="T30" s="4"/>
      <c r="U30" s="4"/>
      <c r="V30" s="4"/>
      <c r="W30" s="4"/>
    </row>
    <row r="31" spans="1:23">
      <c r="A31" s="31">
        <f t="shared" si="0"/>
        <v>3</v>
      </c>
      <c r="B31" s="31">
        <f t="shared" si="1"/>
        <v>21</v>
      </c>
      <c r="C31" s="31" t="str">
        <f t="shared" si="2"/>
        <v>3213</v>
      </c>
      <c r="D31" s="31">
        <f>IF(R31="","",VLOOKUP(C31,日付数値化!$E$3:$G$368,3,FALSE))</f>
        <v>81</v>
      </c>
      <c r="E31" s="31">
        <f>IF(R31="","",VLOOKUP(D31,日付数値化!$G$3:$H$368,2,FALSE))</f>
        <v>4</v>
      </c>
      <c r="G31" s="14">
        <f t="shared" si="3"/>
        <v>28</v>
      </c>
      <c r="H31" s="14"/>
      <c r="I31" s="14"/>
      <c r="J31" s="14"/>
      <c r="K31" s="13">
        <v>20000</v>
      </c>
      <c r="L31" s="13">
        <v>20000</v>
      </c>
      <c r="M31" s="13">
        <v>20000</v>
      </c>
      <c r="N31" s="13">
        <v>20000</v>
      </c>
      <c r="O31" s="13">
        <v>20000</v>
      </c>
      <c r="P31" s="16">
        <f t="shared" si="5"/>
        <v>100000</v>
      </c>
      <c r="Q31" s="16">
        <f t="shared" si="4"/>
        <v>2545454.5454545445</v>
      </c>
      <c r="R31" s="15">
        <v>43911</v>
      </c>
      <c r="T31" s="4"/>
      <c r="U31" s="4"/>
      <c r="V31" s="4"/>
      <c r="W31" s="4"/>
    </row>
    <row r="32" spans="1:23">
      <c r="A32" s="31">
        <f t="shared" si="0"/>
        <v>1</v>
      </c>
      <c r="B32" s="31">
        <f t="shared" si="1"/>
        <v>0</v>
      </c>
      <c r="C32" s="31" t="str">
        <f t="shared" si="2"/>
        <v/>
      </c>
      <c r="D32" s="31" t="str">
        <f>IF(R32="","",VLOOKUP(C32,日付数値化!$E$3:$G$368,3,FALSE))</f>
        <v/>
      </c>
      <c r="E32" s="31" t="str">
        <f>IF(R32="","",VLOOKUP(D32,日付数値化!$G$3:$H$368,2,FALSE))</f>
        <v/>
      </c>
      <c r="G32" s="14">
        <f t="shared" si="3"/>
        <v>29</v>
      </c>
      <c r="H32" s="14"/>
      <c r="I32" s="14"/>
      <c r="J32" s="14"/>
      <c r="K32" s="16"/>
      <c r="L32" s="16"/>
      <c r="M32" s="16"/>
      <c r="N32" s="16"/>
      <c r="O32" s="16"/>
      <c r="P32" s="16">
        <f t="shared" si="5"/>
        <v>0</v>
      </c>
      <c r="Q32" s="16">
        <f t="shared" si="4"/>
        <v>2545454.5454545445</v>
      </c>
      <c r="R32" s="15"/>
      <c r="T32" s="4"/>
      <c r="U32" s="4"/>
      <c r="V32" s="4"/>
      <c r="W32" s="4"/>
    </row>
    <row r="33" spans="1:23">
      <c r="A33" s="31">
        <f t="shared" si="0"/>
        <v>1</v>
      </c>
      <c r="B33" s="31">
        <f t="shared" si="1"/>
        <v>0</v>
      </c>
      <c r="C33" s="31" t="str">
        <f t="shared" si="2"/>
        <v/>
      </c>
      <c r="D33" s="31" t="str">
        <f>IF(R33="","",VLOOKUP(C33,日付数値化!$E$3:$G$368,3,FALSE))</f>
        <v/>
      </c>
      <c r="E33" s="31" t="str">
        <f>IF(R33="","",VLOOKUP(D33,日付数値化!$G$3:$H$368,2,FALSE))</f>
        <v/>
      </c>
      <c r="G33" s="14">
        <f t="shared" si="3"/>
        <v>30</v>
      </c>
      <c r="H33" s="14"/>
      <c r="I33" s="14"/>
      <c r="J33" s="14"/>
      <c r="K33" s="16"/>
      <c r="L33" s="16"/>
      <c r="M33" s="16"/>
      <c r="N33" s="16"/>
      <c r="O33" s="16"/>
      <c r="P33" s="16">
        <f t="shared" si="5"/>
        <v>0</v>
      </c>
      <c r="Q33" s="16">
        <f t="shared" si="4"/>
        <v>2545454.5454545445</v>
      </c>
      <c r="R33" s="15"/>
      <c r="T33" s="4"/>
      <c r="U33" s="4"/>
      <c r="V33" s="4"/>
      <c r="W33" s="4"/>
    </row>
    <row r="34" spans="1:23">
      <c r="A34" s="31">
        <f t="shared" si="0"/>
        <v>1</v>
      </c>
      <c r="B34" s="31">
        <f t="shared" si="1"/>
        <v>0</v>
      </c>
      <c r="C34" s="31" t="str">
        <f t="shared" si="2"/>
        <v/>
      </c>
      <c r="D34" s="31" t="str">
        <f>IF(R34="","",VLOOKUP(C34,日付数値化!$E$3:$G$368,3,FALSE))</f>
        <v/>
      </c>
      <c r="E34" s="31" t="str">
        <f>IF(R34="","",VLOOKUP(D34,日付数値化!$G$3:$H$368,2,FALSE))</f>
        <v/>
      </c>
      <c r="G34" s="14">
        <f t="shared" si="3"/>
        <v>31</v>
      </c>
      <c r="H34" s="14"/>
      <c r="I34" s="14"/>
      <c r="J34" s="14"/>
      <c r="K34" s="16"/>
      <c r="L34" s="16"/>
      <c r="M34" s="16"/>
      <c r="N34" s="16"/>
      <c r="O34" s="16"/>
      <c r="P34" s="16">
        <f t="shared" si="5"/>
        <v>0</v>
      </c>
      <c r="Q34" s="16">
        <f t="shared" si="4"/>
        <v>2545454.5454545445</v>
      </c>
      <c r="R34" s="15"/>
      <c r="T34" s="4"/>
      <c r="U34" s="4"/>
      <c r="V34" s="4"/>
      <c r="W34" s="4"/>
    </row>
    <row r="35" spans="1:23">
      <c r="A35" s="31">
        <f t="shared" si="0"/>
        <v>1</v>
      </c>
      <c r="B35" s="31">
        <f t="shared" si="1"/>
        <v>0</v>
      </c>
      <c r="C35" s="31" t="str">
        <f t="shared" si="2"/>
        <v/>
      </c>
      <c r="D35" s="31" t="str">
        <f>IF(R35="","",VLOOKUP(C35,日付数値化!$E$3:$G$368,3,FALSE))</f>
        <v/>
      </c>
      <c r="E35" s="31" t="str">
        <f>IF(R35="","",VLOOKUP(D35,日付数値化!$G$3:$H$368,2,FALSE))</f>
        <v/>
      </c>
      <c r="G35" s="14">
        <f t="shared" si="3"/>
        <v>32</v>
      </c>
      <c r="H35" s="14"/>
      <c r="I35" s="14"/>
      <c r="J35" s="14"/>
      <c r="K35" s="16"/>
      <c r="L35" s="16"/>
      <c r="M35" s="16"/>
      <c r="N35" s="16"/>
      <c r="O35" s="16"/>
      <c r="P35" s="16">
        <f t="shared" si="5"/>
        <v>0</v>
      </c>
      <c r="Q35" s="16">
        <f t="shared" si="4"/>
        <v>2545454.5454545445</v>
      </c>
      <c r="R35" s="15"/>
      <c r="T35" s="4"/>
      <c r="U35" s="4"/>
      <c r="V35" s="4"/>
      <c r="W35" s="4"/>
    </row>
    <row r="36" spans="1:23">
      <c r="A36" s="31">
        <f t="shared" si="0"/>
        <v>1</v>
      </c>
      <c r="B36" s="31">
        <f t="shared" si="1"/>
        <v>0</v>
      </c>
      <c r="C36" s="31" t="str">
        <f t="shared" si="2"/>
        <v/>
      </c>
      <c r="D36" s="31" t="str">
        <f>IF(R36="","",VLOOKUP(C36,日付数値化!$E$3:$G$368,3,FALSE))</f>
        <v/>
      </c>
      <c r="E36" s="31" t="str">
        <f>IF(R36="","",VLOOKUP(D36,日付数値化!$G$3:$H$368,2,FALSE))</f>
        <v/>
      </c>
      <c r="G36" s="14">
        <f t="shared" si="3"/>
        <v>33</v>
      </c>
      <c r="H36" s="14"/>
      <c r="I36" s="14"/>
      <c r="J36" s="14"/>
      <c r="K36" s="16"/>
      <c r="L36" s="16"/>
      <c r="M36" s="16"/>
      <c r="N36" s="16"/>
      <c r="O36" s="16"/>
      <c r="P36" s="16">
        <f t="shared" si="5"/>
        <v>0</v>
      </c>
      <c r="Q36" s="16">
        <f t="shared" si="4"/>
        <v>2545454.5454545445</v>
      </c>
      <c r="R36" s="15"/>
      <c r="T36" s="4"/>
      <c r="U36" s="4"/>
      <c r="V36" s="4"/>
      <c r="W36" s="4"/>
    </row>
    <row r="37" spans="1:23">
      <c r="A37" s="31">
        <f t="shared" si="0"/>
        <v>1</v>
      </c>
      <c r="B37" s="31">
        <f t="shared" si="1"/>
        <v>0</v>
      </c>
      <c r="C37" s="31" t="str">
        <f t="shared" si="2"/>
        <v/>
      </c>
      <c r="D37" s="31" t="str">
        <f>IF(R37="","",VLOOKUP(C37,日付数値化!$E$3:$G$368,3,FALSE))</f>
        <v/>
      </c>
      <c r="E37" s="31" t="str">
        <f>IF(R37="","",VLOOKUP(D37,日付数値化!$G$3:$H$368,2,FALSE))</f>
        <v/>
      </c>
      <c r="G37" s="14">
        <f t="shared" si="3"/>
        <v>34</v>
      </c>
      <c r="H37" s="14"/>
      <c r="I37" s="14"/>
      <c r="J37" s="14"/>
      <c r="K37" s="16"/>
      <c r="L37" s="16"/>
      <c r="M37" s="16"/>
      <c r="N37" s="16"/>
      <c r="O37" s="16"/>
      <c r="P37" s="16">
        <f t="shared" si="5"/>
        <v>0</v>
      </c>
      <c r="Q37" s="16">
        <f t="shared" si="4"/>
        <v>2545454.5454545445</v>
      </c>
      <c r="R37" s="15"/>
      <c r="T37" s="4"/>
      <c r="U37" s="4"/>
      <c r="V37" s="4"/>
      <c r="W37" s="4"/>
    </row>
    <row r="38" spans="1:23">
      <c r="A38" s="31">
        <f t="shared" si="0"/>
        <v>1</v>
      </c>
      <c r="B38" s="31">
        <f t="shared" si="1"/>
        <v>0</v>
      </c>
      <c r="C38" s="31" t="str">
        <f t="shared" si="2"/>
        <v/>
      </c>
      <c r="D38" s="31" t="str">
        <f>IF(R38="","",VLOOKUP(C38,日付数値化!$E$3:$G$368,3,FALSE))</f>
        <v/>
      </c>
      <c r="E38" s="31" t="str">
        <f>IF(R38="","",VLOOKUP(D38,日付数値化!$G$3:$H$368,2,FALSE))</f>
        <v/>
      </c>
      <c r="G38" s="14">
        <f t="shared" si="3"/>
        <v>35</v>
      </c>
      <c r="H38" s="14"/>
      <c r="I38" s="14"/>
      <c r="J38" s="14"/>
      <c r="K38" s="16"/>
      <c r="L38" s="16"/>
      <c r="M38" s="16"/>
      <c r="N38" s="16"/>
      <c r="O38" s="16"/>
      <c r="P38" s="16">
        <f t="shared" si="5"/>
        <v>0</v>
      </c>
      <c r="Q38" s="16">
        <f t="shared" si="4"/>
        <v>2545454.5454545445</v>
      </c>
      <c r="R38" s="15"/>
      <c r="T38" s="4"/>
      <c r="U38" s="4"/>
      <c r="V38" s="4"/>
      <c r="W38" s="4"/>
    </row>
    <row r="39" spans="1:23">
      <c r="A39" s="31">
        <f t="shared" si="0"/>
        <v>1</v>
      </c>
      <c r="B39" s="31">
        <f t="shared" si="1"/>
        <v>0</v>
      </c>
      <c r="C39" s="31" t="str">
        <f t="shared" si="2"/>
        <v/>
      </c>
      <c r="D39" s="31" t="str">
        <f>IF(R39="","",VLOOKUP(C39,日付数値化!$E$3:$G$368,3,FALSE))</f>
        <v/>
      </c>
      <c r="E39" s="31" t="str">
        <f>IF(R39="","",VLOOKUP(D39,日付数値化!$G$3:$H$368,2,FALSE))</f>
        <v/>
      </c>
      <c r="G39" s="14">
        <f t="shared" si="3"/>
        <v>36</v>
      </c>
      <c r="H39" s="14"/>
      <c r="I39" s="14"/>
      <c r="J39" s="14"/>
      <c r="K39" s="16"/>
      <c r="L39" s="16"/>
      <c r="M39" s="16"/>
      <c r="N39" s="16"/>
      <c r="O39" s="16"/>
      <c r="P39" s="16">
        <f t="shared" si="5"/>
        <v>0</v>
      </c>
      <c r="Q39" s="16">
        <f t="shared" si="4"/>
        <v>2545454.5454545445</v>
      </c>
      <c r="R39" s="15"/>
      <c r="T39" s="4"/>
      <c r="U39" s="4"/>
      <c r="V39" s="4"/>
      <c r="W39" s="4"/>
    </row>
    <row r="40" spans="1:23">
      <c r="A40" s="31">
        <f t="shared" si="0"/>
        <v>1</v>
      </c>
      <c r="B40" s="31">
        <f t="shared" si="1"/>
        <v>0</v>
      </c>
      <c r="C40" s="31" t="str">
        <f t="shared" si="2"/>
        <v/>
      </c>
      <c r="D40" s="31" t="str">
        <f>IF(R40="","",VLOOKUP(C40,日付数値化!$E$3:$G$368,3,FALSE))</f>
        <v/>
      </c>
      <c r="E40" s="31" t="str">
        <f>IF(R40="","",VLOOKUP(D40,日付数値化!$G$3:$H$368,2,FALSE))</f>
        <v/>
      </c>
      <c r="G40" s="14">
        <f t="shared" si="3"/>
        <v>37</v>
      </c>
      <c r="H40" s="14"/>
      <c r="I40" s="14"/>
      <c r="J40" s="14"/>
      <c r="K40" s="16"/>
      <c r="L40" s="16"/>
      <c r="M40" s="16"/>
      <c r="N40" s="16"/>
      <c r="O40" s="16"/>
      <c r="P40" s="16">
        <f t="shared" si="5"/>
        <v>0</v>
      </c>
      <c r="Q40" s="16">
        <f t="shared" si="4"/>
        <v>2545454.5454545445</v>
      </c>
      <c r="R40" s="15"/>
      <c r="T40" s="4"/>
      <c r="U40" s="4"/>
      <c r="V40" s="4"/>
      <c r="W40" s="4"/>
    </row>
    <row r="41" spans="1:23">
      <c r="A41" s="31">
        <f t="shared" si="0"/>
        <v>1</v>
      </c>
      <c r="B41" s="31">
        <f t="shared" si="1"/>
        <v>0</v>
      </c>
      <c r="C41" s="31" t="str">
        <f t="shared" si="2"/>
        <v/>
      </c>
      <c r="D41" s="31" t="str">
        <f>IF(R41="","",VLOOKUP(C41,日付数値化!$E$3:$G$368,3,FALSE))</f>
        <v/>
      </c>
      <c r="E41" s="31" t="str">
        <f>IF(R41="","",VLOOKUP(D41,日付数値化!$G$3:$H$368,2,FALSE))</f>
        <v/>
      </c>
      <c r="G41" s="14">
        <f t="shared" si="3"/>
        <v>38</v>
      </c>
      <c r="H41" s="14"/>
      <c r="I41" s="14"/>
      <c r="J41" s="14"/>
      <c r="K41" s="16"/>
      <c r="L41" s="16"/>
      <c r="M41" s="16"/>
      <c r="N41" s="16"/>
      <c r="O41" s="16"/>
      <c r="P41" s="16">
        <f t="shared" si="5"/>
        <v>0</v>
      </c>
      <c r="Q41" s="16">
        <f t="shared" si="4"/>
        <v>2545454.5454545445</v>
      </c>
      <c r="R41" s="15"/>
      <c r="T41" s="4"/>
      <c r="U41" s="4"/>
      <c r="V41" s="4"/>
      <c r="W41" s="4"/>
    </row>
    <row r="42" spans="1:23">
      <c r="A42" s="31">
        <f t="shared" si="0"/>
        <v>1</v>
      </c>
      <c r="B42" s="31">
        <f t="shared" si="1"/>
        <v>0</v>
      </c>
      <c r="C42" s="31" t="str">
        <f t="shared" si="2"/>
        <v/>
      </c>
      <c r="D42" s="31" t="str">
        <f>IF(R42="","",VLOOKUP(C42,日付数値化!$E$3:$G$368,3,FALSE))</f>
        <v/>
      </c>
      <c r="E42" s="31" t="str">
        <f>IF(R42="","",VLOOKUP(D42,日付数値化!$G$3:$H$368,2,FALSE))</f>
        <v/>
      </c>
      <c r="G42" s="14">
        <f t="shared" si="3"/>
        <v>39</v>
      </c>
      <c r="H42" s="14"/>
      <c r="I42" s="14"/>
      <c r="J42" s="14"/>
      <c r="K42" s="16"/>
      <c r="L42" s="16"/>
      <c r="M42" s="16"/>
      <c r="N42" s="16"/>
      <c r="O42" s="16"/>
      <c r="P42" s="16">
        <f t="shared" si="5"/>
        <v>0</v>
      </c>
      <c r="Q42" s="16">
        <f t="shared" si="4"/>
        <v>2545454.5454545445</v>
      </c>
      <c r="R42" s="15"/>
      <c r="T42" s="4"/>
      <c r="U42" s="4"/>
      <c r="V42" s="4"/>
      <c r="W42" s="4"/>
    </row>
    <row r="43" spans="1:23" ht="15.6" customHeight="1" thickBot="1">
      <c r="A43" s="31">
        <f t="shared" si="0"/>
        <v>1</v>
      </c>
      <c r="B43" s="31">
        <f t="shared" si="1"/>
        <v>0</v>
      </c>
      <c r="C43" s="31" t="str">
        <f t="shared" si="2"/>
        <v/>
      </c>
      <c r="D43" s="31" t="str">
        <f>IF(R43="","",VLOOKUP(C43,日付数値化!$E$3:$G$368,3,FALSE))</f>
        <v/>
      </c>
      <c r="E43" s="31" t="str">
        <f>IF(R43="","",VLOOKUP(D43,日付数値化!$G$3:$H$368,2,FALSE))</f>
        <v/>
      </c>
      <c r="G43" s="14">
        <f t="shared" si="3"/>
        <v>40</v>
      </c>
      <c r="H43" s="18"/>
      <c r="I43" s="18"/>
      <c r="J43" s="18"/>
      <c r="K43" s="19"/>
      <c r="L43" s="19"/>
      <c r="M43" s="19"/>
      <c r="N43" s="19"/>
      <c r="O43" s="19"/>
      <c r="P43" s="19">
        <f t="shared" si="5"/>
        <v>0</v>
      </c>
      <c r="Q43" s="19">
        <f t="shared" si="4"/>
        <v>2545454.5454545445</v>
      </c>
      <c r="R43" s="23"/>
      <c r="T43" s="5"/>
      <c r="U43" s="5"/>
      <c r="V43" s="5"/>
      <c r="W43" s="5"/>
    </row>
    <row r="44" spans="1:23" ht="15.6" customHeight="1" thickBot="1">
      <c r="A44" s="27"/>
      <c r="B44" s="27"/>
      <c r="C44" s="27"/>
      <c r="D44" s="27"/>
      <c r="E44" s="27"/>
      <c r="G44" s="17"/>
      <c r="H44" s="20" t="s">
        <v>9</v>
      </c>
      <c r="I44" s="21"/>
      <c r="J44" s="21"/>
      <c r="K44" s="22">
        <f t="shared" ref="K44:P44" si="6">SUM(K4:K43)</f>
        <v>560000</v>
      </c>
      <c r="L44" s="22">
        <f t="shared" si="6"/>
        <v>560000</v>
      </c>
      <c r="M44" s="22">
        <f t="shared" si="6"/>
        <v>560000</v>
      </c>
      <c r="N44" s="22">
        <f t="shared" si="6"/>
        <v>560000</v>
      </c>
      <c r="O44" s="22">
        <f t="shared" si="6"/>
        <v>560000</v>
      </c>
      <c r="P44" s="22">
        <f t="shared" si="6"/>
        <v>2800000</v>
      </c>
      <c r="Q44" s="22">
        <f>SUM(Q4:Q43)</f>
        <v>67454545.454545468</v>
      </c>
      <c r="R44" s="25"/>
      <c r="T44" s="5"/>
      <c r="U44" s="5"/>
      <c r="V44" s="5"/>
      <c r="W44" s="5"/>
    </row>
    <row r="47" spans="1:23">
      <c r="A47" s="6"/>
      <c r="B47" s="6"/>
      <c r="C47" s="6"/>
      <c r="D47" s="6"/>
      <c r="E47" s="6"/>
      <c r="O47" s="6"/>
      <c r="P47" s="6"/>
      <c r="Q47" s="6"/>
      <c r="R47" s="6"/>
      <c r="S47" s="6"/>
      <c r="T47" s="6"/>
      <c r="U47" s="6"/>
      <c r="V47" s="6"/>
    </row>
    <row r="48" spans="1:23">
      <c r="A48" s="6"/>
      <c r="B48" s="6"/>
      <c r="C48" s="6"/>
      <c r="D48" s="6"/>
      <c r="E48" s="6"/>
      <c r="O48" s="6"/>
      <c r="P48" s="6"/>
      <c r="Q48" s="6"/>
      <c r="R48" s="6"/>
      <c r="S48" s="6"/>
      <c r="T48" s="6"/>
      <c r="U48" s="6"/>
      <c r="V48" s="6"/>
    </row>
    <row r="49" spans="1:22">
      <c r="A49" s="6"/>
      <c r="B49" s="6"/>
      <c r="C49" s="6"/>
      <c r="D49" s="6"/>
      <c r="E49" s="6"/>
      <c r="O49" s="6"/>
      <c r="P49" s="6"/>
      <c r="Q49" s="6"/>
      <c r="R49" s="6"/>
      <c r="S49" s="6"/>
      <c r="T49" s="6"/>
      <c r="U49" s="6"/>
      <c r="V49" s="6"/>
    </row>
    <row r="50" spans="1:22">
      <c r="A50" s="6"/>
      <c r="B50" s="6"/>
      <c r="C50" s="6"/>
      <c r="D50" s="6"/>
      <c r="E50" s="6"/>
      <c r="O50" s="6"/>
      <c r="P50" s="6"/>
      <c r="Q50" s="6"/>
      <c r="R50" s="6"/>
      <c r="S50" s="6"/>
      <c r="T50" s="6"/>
      <c r="U50" s="6"/>
      <c r="V50" s="6"/>
    </row>
    <row r="51" spans="1:22">
      <c r="A51" s="24"/>
      <c r="B51" s="24"/>
      <c r="C51" s="24"/>
      <c r="D51" s="24"/>
      <c r="E51" s="24"/>
      <c r="O51" s="24"/>
      <c r="P51" s="24"/>
      <c r="Q51" s="24"/>
      <c r="R51" s="24"/>
      <c r="S51" s="24"/>
      <c r="T51" s="24"/>
      <c r="U51" s="24"/>
      <c r="V51" s="24"/>
    </row>
    <row r="52" spans="1:22">
      <c r="A52" s="24"/>
      <c r="B52" s="24"/>
      <c r="C52" s="24"/>
      <c r="D52" s="24"/>
      <c r="E52" s="24"/>
      <c r="O52" s="24"/>
      <c r="P52" s="24"/>
      <c r="Q52" s="24"/>
      <c r="R52" s="24"/>
      <c r="S52" s="24"/>
      <c r="T52" s="24"/>
      <c r="U52" s="24"/>
      <c r="V52" s="24"/>
    </row>
  </sheetData>
  <mergeCells count="1">
    <mergeCell ref="T4:T7"/>
  </mergeCells>
  <phoneticPr fontId="1"/>
  <pageMargins left="0.7" right="0.7" top="0.75" bottom="0.75" header="0.3" footer="0.3"/>
  <pageSetup paperSize="8" orientation="landscape"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F6785-0227-4A9F-AF2C-799A275E56CD}">
  <dimension ref="A1:W52"/>
  <sheetViews>
    <sheetView showGridLines="0" topLeftCell="F1" zoomScaleNormal="100" workbookViewId="0">
      <selection activeCell="T4" sqref="T4:T7"/>
    </sheetView>
  </sheetViews>
  <sheetFormatPr defaultColWidth="8.625" defaultRowHeight="15.75"/>
  <cols>
    <col min="1" max="5" width="12.125" style="2" hidden="1" customWidth="1"/>
    <col min="6" max="6" width="0.75" style="2" customWidth="1"/>
    <col min="7" max="7" width="3.625" style="2" customWidth="1"/>
    <col min="8" max="8" width="12.125" style="2" customWidth="1"/>
    <col min="9" max="9" width="32.125" style="2" customWidth="1"/>
    <col min="10" max="10" width="6.375" style="2" customWidth="1"/>
    <col min="11" max="17" width="12.5" style="2" customWidth="1"/>
    <col min="18" max="18" width="12.125" style="2" customWidth="1"/>
    <col min="19" max="19" width="1.5" style="2" customWidth="1"/>
    <col min="20" max="20" width="27.625" style="2" customWidth="1"/>
    <col min="21" max="16384" width="8.625" style="2"/>
  </cols>
  <sheetData>
    <row r="1" spans="1:23" ht="6.6" customHeight="1"/>
    <row r="2" spans="1:23">
      <c r="A2" s="2" t="s">
        <v>39</v>
      </c>
      <c r="G2" s="2" t="s">
        <v>51</v>
      </c>
    </row>
    <row r="3" spans="1:23">
      <c r="A3" s="26" t="s">
        <v>40</v>
      </c>
      <c r="B3" s="26" t="s">
        <v>41</v>
      </c>
      <c r="C3" s="26" t="s">
        <v>42</v>
      </c>
      <c r="D3" s="26" t="s">
        <v>43</v>
      </c>
      <c r="E3" s="26" t="s">
        <v>45</v>
      </c>
      <c r="G3" s="9" t="s">
        <v>12</v>
      </c>
      <c r="H3" s="7" t="s">
        <v>0</v>
      </c>
      <c r="I3" s="7" t="s">
        <v>1</v>
      </c>
      <c r="J3" s="7" t="s">
        <v>2</v>
      </c>
      <c r="K3" s="7" t="s">
        <v>3</v>
      </c>
      <c r="L3" s="7" t="s">
        <v>4</v>
      </c>
      <c r="M3" s="7" t="s">
        <v>5</v>
      </c>
      <c r="N3" s="7" t="s">
        <v>6</v>
      </c>
      <c r="O3" s="7" t="s">
        <v>15</v>
      </c>
      <c r="P3" s="7" t="s">
        <v>7</v>
      </c>
      <c r="Q3" s="7" t="s">
        <v>8</v>
      </c>
      <c r="R3" s="7" t="s">
        <v>16</v>
      </c>
      <c r="T3" s="10" t="s">
        <v>14</v>
      </c>
    </row>
    <row r="4" spans="1:23">
      <c r="A4" s="31">
        <f t="shared" ref="A4:A43" si="0">MONTH(R4)</f>
        <v>4</v>
      </c>
      <c r="B4" s="31">
        <f t="shared" ref="B4:B43" si="1">DAY(R4)</f>
        <v>21</v>
      </c>
      <c r="C4" s="31" t="str">
        <f t="shared" ref="C4:C43" si="2">IF(R4="","",CONCATENATE(A4,B4,A4))</f>
        <v>4214</v>
      </c>
      <c r="D4" s="31">
        <f>IF(R4="","",VLOOKUP(C4,日付数値化!$E$3:$G$368,3,FALSE))</f>
        <v>112</v>
      </c>
      <c r="E4" s="31">
        <f>IF(R4="","",VLOOKUP(D4,日付数値化!$G$3:$H$368,2,FALSE))</f>
        <v>5</v>
      </c>
      <c r="G4" s="11">
        <f>ROW()-3</f>
        <v>1</v>
      </c>
      <c r="H4" s="15"/>
      <c r="I4" s="11"/>
      <c r="J4" s="11"/>
      <c r="K4" s="13">
        <v>20000</v>
      </c>
      <c r="L4" s="13">
        <v>20000</v>
      </c>
      <c r="M4" s="13">
        <v>20000</v>
      </c>
      <c r="N4" s="13">
        <v>20000</v>
      </c>
      <c r="O4" s="13">
        <v>20000</v>
      </c>
      <c r="P4" s="13">
        <f>SUM(K4:O4)</f>
        <v>100000</v>
      </c>
      <c r="Q4" s="13">
        <f>IF(P4="","",SUM(P4)/1.1)</f>
        <v>90909.090909090897</v>
      </c>
      <c r="R4" s="15">
        <v>43942</v>
      </c>
      <c r="T4" s="36">
        <f>SUMMARY!G6</f>
        <v>27272727.27272727</v>
      </c>
      <c r="V4" s="2">
        <f>MONTH(R4)</f>
        <v>4</v>
      </c>
      <c r="W4" s="2">
        <f>DAY(R4)</f>
        <v>21</v>
      </c>
    </row>
    <row r="5" spans="1:23">
      <c r="A5" s="31">
        <f t="shared" si="0"/>
        <v>4</v>
      </c>
      <c r="B5" s="31">
        <f t="shared" si="1"/>
        <v>22</v>
      </c>
      <c r="C5" s="31" t="str">
        <f t="shared" si="2"/>
        <v>4224</v>
      </c>
      <c r="D5" s="31">
        <f>IF(R5="","",VLOOKUP(C5,日付数値化!$E$3:$G$368,3,FALSE))</f>
        <v>113</v>
      </c>
      <c r="E5" s="31">
        <f>IF(R5="","",VLOOKUP(D5,日付数値化!$G$3:$H$368,2,FALSE))</f>
        <v>5</v>
      </c>
      <c r="G5" s="14">
        <f t="shared" ref="G5:G43" si="3">ROW()-3</f>
        <v>2</v>
      </c>
      <c r="H5" s="15"/>
      <c r="I5" s="14"/>
      <c r="J5" s="14"/>
      <c r="K5" s="13">
        <v>20000</v>
      </c>
      <c r="L5" s="13">
        <v>20000</v>
      </c>
      <c r="M5" s="13">
        <v>20000</v>
      </c>
      <c r="N5" s="13">
        <v>20000</v>
      </c>
      <c r="O5" s="13">
        <v>20000</v>
      </c>
      <c r="P5" s="16">
        <f>SUM(K5:O5)</f>
        <v>100000</v>
      </c>
      <c r="Q5" s="16">
        <f t="shared" ref="Q5:Q43" si="4">IF(P5="","",SUM(Q4,P5/1.1))</f>
        <v>181818.18181818179</v>
      </c>
      <c r="R5" s="15">
        <v>43943</v>
      </c>
      <c r="T5" s="36"/>
    </row>
    <row r="6" spans="1:23">
      <c r="A6" s="31">
        <f t="shared" si="0"/>
        <v>4</v>
      </c>
      <c r="B6" s="31">
        <f t="shared" si="1"/>
        <v>23</v>
      </c>
      <c r="C6" s="31" t="str">
        <f t="shared" si="2"/>
        <v>4234</v>
      </c>
      <c r="D6" s="31">
        <f>IF(R6="","",VLOOKUP(C6,日付数値化!$E$3:$G$368,3,FALSE))</f>
        <v>114</v>
      </c>
      <c r="E6" s="31">
        <f>IF(R6="","",VLOOKUP(D6,日付数値化!$G$3:$H$368,2,FALSE))</f>
        <v>5</v>
      </c>
      <c r="G6" s="14">
        <f t="shared" si="3"/>
        <v>3</v>
      </c>
      <c r="H6" s="15"/>
      <c r="I6" s="14"/>
      <c r="J6" s="14"/>
      <c r="K6" s="13">
        <v>20000</v>
      </c>
      <c r="L6" s="13">
        <v>20000</v>
      </c>
      <c r="M6" s="13">
        <v>20000</v>
      </c>
      <c r="N6" s="13">
        <v>20000</v>
      </c>
      <c r="O6" s="13">
        <v>20000</v>
      </c>
      <c r="P6" s="16">
        <f>SUM(K6:O6)</f>
        <v>100000</v>
      </c>
      <c r="Q6" s="16">
        <f t="shared" si="4"/>
        <v>272727.27272727271</v>
      </c>
      <c r="R6" s="15">
        <v>43944</v>
      </c>
      <c r="T6" s="36"/>
    </row>
    <row r="7" spans="1:23">
      <c r="A7" s="31">
        <f t="shared" si="0"/>
        <v>4</v>
      </c>
      <c r="B7" s="31">
        <f t="shared" si="1"/>
        <v>24</v>
      </c>
      <c r="C7" s="31" t="str">
        <f t="shared" si="2"/>
        <v>4244</v>
      </c>
      <c r="D7" s="31">
        <f>IF(R7="","",VLOOKUP(C7,日付数値化!$E$3:$G$368,3,FALSE))</f>
        <v>115</v>
      </c>
      <c r="E7" s="31">
        <f>IF(R7="","",VLOOKUP(D7,日付数値化!$G$3:$H$368,2,FALSE))</f>
        <v>5</v>
      </c>
      <c r="G7" s="14">
        <f t="shared" si="3"/>
        <v>4</v>
      </c>
      <c r="H7" s="14"/>
      <c r="I7" s="14"/>
      <c r="J7" s="14"/>
      <c r="K7" s="13">
        <v>20000</v>
      </c>
      <c r="L7" s="13">
        <v>20000</v>
      </c>
      <c r="M7" s="13">
        <v>20000</v>
      </c>
      <c r="N7" s="13">
        <v>20000</v>
      </c>
      <c r="O7" s="13">
        <v>20000</v>
      </c>
      <c r="P7" s="16">
        <f t="shared" ref="P7:P43" si="5">SUM(K7:O7)</f>
        <v>100000</v>
      </c>
      <c r="Q7" s="16">
        <f t="shared" si="4"/>
        <v>363636.36363636359</v>
      </c>
      <c r="R7" s="15">
        <v>43945</v>
      </c>
      <c r="T7" s="36"/>
    </row>
    <row r="8" spans="1:23">
      <c r="A8" s="31">
        <f t="shared" si="0"/>
        <v>4</v>
      </c>
      <c r="B8" s="31">
        <f t="shared" si="1"/>
        <v>25</v>
      </c>
      <c r="C8" s="31" t="str">
        <f t="shared" si="2"/>
        <v>4254</v>
      </c>
      <c r="D8" s="31">
        <f>IF(R8="","",VLOOKUP(C8,日付数値化!$E$3:$G$368,3,FALSE))</f>
        <v>116</v>
      </c>
      <c r="E8" s="31">
        <f>IF(R8="","",VLOOKUP(D8,日付数値化!$G$3:$H$368,2,FALSE))</f>
        <v>5</v>
      </c>
      <c r="G8" s="14">
        <f t="shared" si="3"/>
        <v>5</v>
      </c>
      <c r="H8" s="14"/>
      <c r="I8" s="14"/>
      <c r="J8" s="14"/>
      <c r="K8" s="13">
        <v>20000</v>
      </c>
      <c r="L8" s="13">
        <v>20000</v>
      </c>
      <c r="M8" s="13">
        <v>20000</v>
      </c>
      <c r="N8" s="13">
        <v>20000</v>
      </c>
      <c r="O8" s="13">
        <v>20000</v>
      </c>
      <c r="P8" s="16">
        <f t="shared" si="5"/>
        <v>100000</v>
      </c>
      <c r="Q8" s="16">
        <f t="shared" si="4"/>
        <v>454545.45454545447</v>
      </c>
      <c r="R8" s="15">
        <v>43946</v>
      </c>
    </row>
    <row r="9" spans="1:23">
      <c r="A9" s="31">
        <f t="shared" si="0"/>
        <v>4</v>
      </c>
      <c r="B9" s="31">
        <f t="shared" si="1"/>
        <v>26</v>
      </c>
      <c r="C9" s="31" t="str">
        <f t="shared" si="2"/>
        <v>4264</v>
      </c>
      <c r="D9" s="31">
        <f>IF(R9="","",VLOOKUP(C9,日付数値化!$E$3:$G$368,3,FALSE))</f>
        <v>117</v>
      </c>
      <c r="E9" s="31">
        <f>IF(R9="","",VLOOKUP(D9,日付数値化!$G$3:$H$368,2,FALSE))</f>
        <v>5</v>
      </c>
      <c r="G9" s="14">
        <f t="shared" si="3"/>
        <v>6</v>
      </c>
      <c r="H9" s="14"/>
      <c r="I9" s="14"/>
      <c r="J9" s="14"/>
      <c r="K9" s="13">
        <v>20000</v>
      </c>
      <c r="L9" s="13">
        <v>20000</v>
      </c>
      <c r="M9" s="13">
        <v>20000</v>
      </c>
      <c r="N9" s="13">
        <v>20000</v>
      </c>
      <c r="O9" s="13">
        <v>20000</v>
      </c>
      <c r="P9" s="16">
        <f t="shared" si="5"/>
        <v>100000</v>
      </c>
      <c r="Q9" s="16">
        <f t="shared" si="4"/>
        <v>545454.54545454541</v>
      </c>
      <c r="R9" s="15">
        <v>43947</v>
      </c>
    </row>
    <row r="10" spans="1:23">
      <c r="A10" s="31">
        <f t="shared" si="0"/>
        <v>4</v>
      </c>
      <c r="B10" s="31">
        <f t="shared" si="1"/>
        <v>27</v>
      </c>
      <c r="C10" s="31" t="str">
        <f t="shared" si="2"/>
        <v>4274</v>
      </c>
      <c r="D10" s="31">
        <f>IF(R10="","",VLOOKUP(C10,日付数値化!$E$3:$G$368,3,FALSE))</f>
        <v>118</v>
      </c>
      <c r="E10" s="31">
        <f>IF(R10="","",VLOOKUP(D10,日付数値化!$G$3:$H$368,2,FALSE))</f>
        <v>5</v>
      </c>
      <c r="G10" s="14">
        <f t="shared" si="3"/>
        <v>7</v>
      </c>
      <c r="H10" s="14"/>
      <c r="I10" s="14"/>
      <c r="J10" s="14"/>
      <c r="K10" s="13">
        <v>20000</v>
      </c>
      <c r="L10" s="13">
        <v>20000</v>
      </c>
      <c r="M10" s="13">
        <v>20000</v>
      </c>
      <c r="N10" s="13">
        <v>20000</v>
      </c>
      <c r="O10" s="13">
        <v>20000</v>
      </c>
      <c r="P10" s="16">
        <f t="shared" si="5"/>
        <v>100000</v>
      </c>
      <c r="Q10" s="16">
        <f t="shared" si="4"/>
        <v>636363.63636363635</v>
      </c>
      <c r="R10" s="15">
        <v>43948</v>
      </c>
    </row>
    <row r="11" spans="1:23">
      <c r="A11" s="31">
        <f t="shared" si="0"/>
        <v>4</v>
      </c>
      <c r="B11" s="31">
        <f t="shared" si="1"/>
        <v>28</v>
      </c>
      <c r="C11" s="31" t="str">
        <f t="shared" si="2"/>
        <v>4284</v>
      </c>
      <c r="D11" s="31">
        <f>IF(R11="","",VLOOKUP(C11,日付数値化!$E$3:$G$368,3,FALSE))</f>
        <v>119</v>
      </c>
      <c r="E11" s="31">
        <f>IF(R11="","",VLOOKUP(D11,日付数値化!$G$3:$H$368,2,FALSE))</f>
        <v>5</v>
      </c>
      <c r="G11" s="14">
        <f t="shared" si="3"/>
        <v>8</v>
      </c>
      <c r="H11" s="14"/>
      <c r="I11" s="14"/>
      <c r="J11" s="14"/>
      <c r="K11" s="13">
        <v>20000</v>
      </c>
      <c r="L11" s="13">
        <v>20000</v>
      </c>
      <c r="M11" s="13">
        <v>20000</v>
      </c>
      <c r="N11" s="13">
        <v>20000</v>
      </c>
      <c r="O11" s="13">
        <v>20000</v>
      </c>
      <c r="P11" s="16">
        <f t="shared" si="5"/>
        <v>100000</v>
      </c>
      <c r="Q11" s="16">
        <f t="shared" si="4"/>
        <v>727272.72727272729</v>
      </c>
      <c r="R11" s="15">
        <v>43949</v>
      </c>
    </row>
    <row r="12" spans="1:23">
      <c r="A12" s="31">
        <f t="shared" si="0"/>
        <v>4</v>
      </c>
      <c r="B12" s="31">
        <f t="shared" si="1"/>
        <v>29</v>
      </c>
      <c r="C12" s="31" t="str">
        <f t="shared" si="2"/>
        <v>4294</v>
      </c>
      <c r="D12" s="31">
        <f>IF(R12="","",VLOOKUP(C12,日付数値化!$E$3:$G$368,3,FALSE))</f>
        <v>120</v>
      </c>
      <c r="E12" s="31">
        <f>IF(R12="","",VLOOKUP(D12,日付数値化!$G$3:$H$368,2,FALSE))</f>
        <v>5</v>
      </c>
      <c r="G12" s="14">
        <f t="shared" si="3"/>
        <v>9</v>
      </c>
      <c r="H12" s="14"/>
      <c r="I12" s="14"/>
      <c r="J12" s="14"/>
      <c r="K12" s="13">
        <v>20000</v>
      </c>
      <c r="L12" s="13">
        <v>20000</v>
      </c>
      <c r="M12" s="13">
        <v>20000</v>
      </c>
      <c r="N12" s="13">
        <v>20000</v>
      </c>
      <c r="O12" s="13">
        <v>20000</v>
      </c>
      <c r="P12" s="16">
        <f t="shared" si="5"/>
        <v>100000</v>
      </c>
      <c r="Q12" s="16">
        <f t="shared" si="4"/>
        <v>818181.81818181823</v>
      </c>
      <c r="R12" s="15">
        <v>43950</v>
      </c>
    </row>
    <row r="13" spans="1:23">
      <c r="A13" s="31">
        <f t="shared" si="0"/>
        <v>4</v>
      </c>
      <c r="B13" s="31">
        <f t="shared" si="1"/>
        <v>30</v>
      </c>
      <c r="C13" s="31" t="str">
        <f t="shared" si="2"/>
        <v>4304</v>
      </c>
      <c r="D13" s="31">
        <f>IF(R13="","",VLOOKUP(C13,日付数値化!$E$3:$G$368,3,FALSE))</f>
        <v>121</v>
      </c>
      <c r="E13" s="31">
        <f>IF(R13="","",VLOOKUP(D13,日付数値化!$G$3:$H$368,2,FALSE))</f>
        <v>5</v>
      </c>
      <c r="G13" s="14">
        <f t="shared" si="3"/>
        <v>10</v>
      </c>
      <c r="H13" s="14"/>
      <c r="I13" s="14"/>
      <c r="J13" s="14"/>
      <c r="K13" s="13">
        <v>20000</v>
      </c>
      <c r="L13" s="13">
        <v>20000</v>
      </c>
      <c r="M13" s="13">
        <v>20000</v>
      </c>
      <c r="N13" s="13">
        <v>20000</v>
      </c>
      <c r="O13" s="13">
        <v>20000</v>
      </c>
      <c r="P13" s="16">
        <f t="shared" si="5"/>
        <v>100000</v>
      </c>
      <c r="Q13" s="16">
        <f t="shared" si="4"/>
        <v>909090.90909090918</v>
      </c>
      <c r="R13" s="15">
        <v>43951</v>
      </c>
    </row>
    <row r="14" spans="1:23">
      <c r="A14" s="31">
        <f t="shared" si="0"/>
        <v>5</v>
      </c>
      <c r="B14" s="31">
        <f t="shared" si="1"/>
        <v>1</v>
      </c>
      <c r="C14" s="31" t="str">
        <f t="shared" si="2"/>
        <v>515</v>
      </c>
      <c r="D14" s="31">
        <f>IF(R14="","",VLOOKUP(C14,日付数値化!$E$3:$G$368,3,FALSE))</f>
        <v>122</v>
      </c>
      <c r="E14" s="31">
        <f>IF(R14="","",VLOOKUP(D14,日付数値化!$G$3:$H$368,2,FALSE))</f>
        <v>5</v>
      </c>
      <c r="G14" s="14">
        <f t="shared" si="3"/>
        <v>11</v>
      </c>
      <c r="H14" s="14"/>
      <c r="I14" s="14"/>
      <c r="J14" s="14"/>
      <c r="K14" s="13">
        <v>20000</v>
      </c>
      <c r="L14" s="13">
        <v>20000</v>
      </c>
      <c r="M14" s="13">
        <v>20000</v>
      </c>
      <c r="N14" s="13">
        <v>20000</v>
      </c>
      <c r="O14" s="13">
        <v>20000</v>
      </c>
      <c r="P14" s="16">
        <f t="shared" si="5"/>
        <v>100000</v>
      </c>
      <c r="Q14" s="16">
        <f t="shared" si="4"/>
        <v>1000000.0000000001</v>
      </c>
      <c r="R14" s="15">
        <v>43952</v>
      </c>
    </row>
    <row r="15" spans="1:23">
      <c r="A15" s="31">
        <f t="shared" si="0"/>
        <v>5</v>
      </c>
      <c r="B15" s="31">
        <f t="shared" si="1"/>
        <v>2</v>
      </c>
      <c r="C15" s="31" t="str">
        <f t="shared" si="2"/>
        <v>525</v>
      </c>
      <c r="D15" s="31">
        <f>IF(R15="","",VLOOKUP(C15,日付数値化!$E$3:$G$368,3,FALSE))</f>
        <v>123</v>
      </c>
      <c r="E15" s="31">
        <f>IF(R15="","",VLOOKUP(D15,日付数値化!$G$3:$H$368,2,FALSE))</f>
        <v>5</v>
      </c>
      <c r="G15" s="14">
        <f t="shared" si="3"/>
        <v>12</v>
      </c>
      <c r="H15" s="14"/>
      <c r="I15" s="14"/>
      <c r="J15" s="14"/>
      <c r="K15" s="13">
        <v>20000</v>
      </c>
      <c r="L15" s="13">
        <v>20000</v>
      </c>
      <c r="M15" s="13">
        <v>20000</v>
      </c>
      <c r="N15" s="13">
        <v>20000</v>
      </c>
      <c r="O15" s="13">
        <v>20000</v>
      </c>
      <c r="P15" s="16">
        <f t="shared" si="5"/>
        <v>100000</v>
      </c>
      <c r="Q15" s="16">
        <f t="shared" si="4"/>
        <v>1090909.0909090911</v>
      </c>
      <c r="R15" s="15">
        <v>43953</v>
      </c>
    </row>
    <row r="16" spans="1:23">
      <c r="A16" s="31">
        <f t="shared" si="0"/>
        <v>5</v>
      </c>
      <c r="B16" s="31">
        <f t="shared" si="1"/>
        <v>3</v>
      </c>
      <c r="C16" s="31" t="str">
        <f t="shared" si="2"/>
        <v>535</v>
      </c>
      <c r="D16" s="31">
        <f>IF(R16="","",VLOOKUP(C16,日付数値化!$E$3:$G$368,3,FALSE))</f>
        <v>124</v>
      </c>
      <c r="E16" s="31">
        <f>IF(R16="","",VLOOKUP(D16,日付数値化!$G$3:$H$368,2,FALSE))</f>
        <v>5</v>
      </c>
      <c r="G16" s="14">
        <f t="shared" si="3"/>
        <v>13</v>
      </c>
      <c r="H16" s="14"/>
      <c r="I16" s="14"/>
      <c r="J16" s="14"/>
      <c r="K16" s="13">
        <v>20000</v>
      </c>
      <c r="L16" s="13">
        <v>20000</v>
      </c>
      <c r="M16" s="13">
        <v>20000</v>
      </c>
      <c r="N16" s="13">
        <v>20000</v>
      </c>
      <c r="O16" s="13">
        <v>20000</v>
      </c>
      <c r="P16" s="16">
        <f t="shared" si="5"/>
        <v>100000</v>
      </c>
      <c r="Q16" s="16">
        <f t="shared" si="4"/>
        <v>1181818.1818181819</v>
      </c>
      <c r="R16" s="15">
        <v>43954</v>
      </c>
    </row>
    <row r="17" spans="1:23">
      <c r="A17" s="31">
        <f t="shared" si="0"/>
        <v>5</v>
      </c>
      <c r="B17" s="31">
        <f t="shared" si="1"/>
        <v>4</v>
      </c>
      <c r="C17" s="31" t="str">
        <f t="shared" si="2"/>
        <v>545</v>
      </c>
      <c r="D17" s="31">
        <f>IF(R17="","",VLOOKUP(C17,日付数値化!$E$3:$G$368,3,FALSE))</f>
        <v>125</v>
      </c>
      <c r="E17" s="31">
        <f>IF(R17="","",VLOOKUP(D17,日付数値化!$G$3:$H$368,2,FALSE))</f>
        <v>5</v>
      </c>
      <c r="G17" s="14">
        <f t="shared" si="3"/>
        <v>14</v>
      </c>
      <c r="H17" s="14"/>
      <c r="I17" s="14"/>
      <c r="J17" s="14"/>
      <c r="K17" s="13">
        <v>20000</v>
      </c>
      <c r="L17" s="13">
        <v>20000</v>
      </c>
      <c r="M17" s="13">
        <v>20000</v>
      </c>
      <c r="N17" s="13">
        <v>20000</v>
      </c>
      <c r="O17" s="13">
        <v>20000</v>
      </c>
      <c r="P17" s="16">
        <f t="shared" si="5"/>
        <v>100000</v>
      </c>
      <c r="Q17" s="16">
        <f t="shared" si="4"/>
        <v>1272727.2727272727</v>
      </c>
      <c r="R17" s="15">
        <v>43955</v>
      </c>
    </row>
    <row r="18" spans="1:23">
      <c r="A18" s="31">
        <f t="shared" si="0"/>
        <v>5</v>
      </c>
      <c r="B18" s="31">
        <f t="shared" si="1"/>
        <v>5</v>
      </c>
      <c r="C18" s="31" t="str">
        <f t="shared" si="2"/>
        <v>555</v>
      </c>
      <c r="D18" s="31">
        <f>IF(R18="","",VLOOKUP(C18,日付数値化!$E$3:$G$368,3,FALSE))</f>
        <v>126</v>
      </c>
      <c r="E18" s="31">
        <f>IF(R18="","",VLOOKUP(D18,日付数値化!$G$3:$H$368,2,FALSE))</f>
        <v>5</v>
      </c>
      <c r="G18" s="14">
        <f t="shared" si="3"/>
        <v>15</v>
      </c>
      <c r="H18" s="14"/>
      <c r="I18" s="14"/>
      <c r="J18" s="14"/>
      <c r="K18" s="13">
        <v>20000</v>
      </c>
      <c r="L18" s="13">
        <v>20000</v>
      </c>
      <c r="M18" s="13">
        <v>20000</v>
      </c>
      <c r="N18" s="13">
        <v>20000</v>
      </c>
      <c r="O18" s="13">
        <v>20000</v>
      </c>
      <c r="P18" s="16">
        <f t="shared" si="5"/>
        <v>100000</v>
      </c>
      <c r="Q18" s="16">
        <f t="shared" si="4"/>
        <v>1363636.3636363635</v>
      </c>
      <c r="R18" s="15">
        <v>43956</v>
      </c>
    </row>
    <row r="19" spans="1:23">
      <c r="A19" s="31">
        <f t="shared" si="0"/>
        <v>5</v>
      </c>
      <c r="B19" s="31">
        <f t="shared" si="1"/>
        <v>6</v>
      </c>
      <c r="C19" s="31" t="str">
        <f t="shared" si="2"/>
        <v>565</v>
      </c>
      <c r="D19" s="31">
        <f>IF(R19="","",VLOOKUP(C19,日付数値化!$E$3:$G$368,3,FALSE))</f>
        <v>127</v>
      </c>
      <c r="E19" s="31">
        <f>IF(R19="","",VLOOKUP(D19,日付数値化!$G$3:$H$368,2,FALSE))</f>
        <v>5</v>
      </c>
      <c r="G19" s="14">
        <f t="shared" si="3"/>
        <v>16</v>
      </c>
      <c r="H19" s="14"/>
      <c r="I19" s="14"/>
      <c r="J19" s="14"/>
      <c r="K19" s="13">
        <v>20000</v>
      </c>
      <c r="L19" s="13">
        <v>20000</v>
      </c>
      <c r="M19" s="13">
        <v>20000</v>
      </c>
      <c r="N19" s="13">
        <v>20000</v>
      </c>
      <c r="O19" s="13">
        <v>20000</v>
      </c>
      <c r="P19" s="16">
        <f t="shared" si="5"/>
        <v>100000</v>
      </c>
      <c r="Q19" s="16">
        <f t="shared" si="4"/>
        <v>1454545.4545454544</v>
      </c>
      <c r="R19" s="15">
        <v>43957</v>
      </c>
    </row>
    <row r="20" spans="1:23">
      <c r="A20" s="31">
        <f t="shared" si="0"/>
        <v>5</v>
      </c>
      <c r="B20" s="31">
        <f t="shared" si="1"/>
        <v>7</v>
      </c>
      <c r="C20" s="31" t="str">
        <f t="shared" si="2"/>
        <v>575</v>
      </c>
      <c r="D20" s="31">
        <f>IF(R20="","",VLOOKUP(C20,日付数値化!$E$3:$G$368,3,FALSE))</f>
        <v>128</v>
      </c>
      <c r="E20" s="31">
        <f>IF(R20="","",VLOOKUP(D20,日付数値化!$G$3:$H$368,2,FALSE))</f>
        <v>5</v>
      </c>
      <c r="G20" s="14">
        <f t="shared" si="3"/>
        <v>17</v>
      </c>
      <c r="H20" s="14"/>
      <c r="I20" s="14"/>
      <c r="J20" s="14"/>
      <c r="K20" s="13">
        <v>20000</v>
      </c>
      <c r="L20" s="13">
        <v>20000</v>
      </c>
      <c r="M20" s="13">
        <v>20000</v>
      </c>
      <c r="N20" s="13">
        <v>20000</v>
      </c>
      <c r="O20" s="13">
        <v>20000</v>
      </c>
      <c r="P20" s="16">
        <f t="shared" si="5"/>
        <v>100000</v>
      </c>
      <c r="Q20" s="16">
        <f t="shared" si="4"/>
        <v>1545454.5454545452</v>
      </c>
      <c r="R20" s="15">
        <v>43958</v>
      </c>
    </row>
    <row r="21" spans="1:23">
      <c r="A21" s="31">
        <f t="shared" si="0"/>
        <v>5</v>
      </c>
      <c r="B21" s="31">
        <f t="shared" si="1"/>
        <v>8</v>
      </c>
      <c r="C21" s="31" t="str">
        <f t="shared" si="2"/>
        <v>585</v>
      </c>
      <c r="D21" s="31">
        <f>IF(R21="","",VLOOKUP(C21,日付数値化!$E$3:$G$368,3,FALSE))</f>
        <v>129</v>
      </c>
      <c r="E21" s="31">
        <f>IF(R21="","",VLOOKUP(D21,日付数値化!$G$3:$H$368,2,FALSE))</f>
        <v>5</v>
      </c>
      <c r="G21" s="14">
        <f t="shared" si="3"/>
        <v>18</v>
      </c>
      <c r="H21" s="14"/>
      <c r="I21" s="14"/>
      <c r="J21" s="14"/>
      <c r="K21" s="13">
        <v>20000</v>
      </c>
      <c r="L21" s="13">
        <v>20000</v>
      </c>
      <c r="M21" s="13">
        <v>20000</v>
      </c>
      <c r="N21" s="13">
        <v>20000</v>
      </c>
      <c r="O21" s="13">
        <v>20000</v>
      </c>
      <c r="P21" s="16">
        <f t="shared" si="5"/>
        <v>100000</v>
      </c>
      <c r="Q21" s="16">
        <f t="shared" si="4"/>
        <v>1636363.636363636</v>
      </c>
      <c r="R21" s="15">
        <v>43959</v>
      </c>
    </row>
    <row r="22" spans="1:23">
      <c r="A22" s="31">
        <f t="shared" si="0"/>
        <v>5</v>
      </c>
      <c r="B22" s="31">
        <f t="shared" si="1"/>
        <v>9</v>
      </c>
      <c r="C22" s="31" t="str">
        <f t="shared" si="2"/>
        <v>595</v>
      </c>
      <c r="D22" s="31">
        <f>IF(R22="","",VLOOKUP(C22,日付数値化!$E$3:$G$368,3,FALSE))</f>
        <v>130</v>
      </c>
      <c r="E22" s="31">
        <f>IF(R22="","",VLOOKUP(D22,日付数値化!$G$3:$H$368,2,FALSE))</f>
        <v>5</v>
      </c>
      <c r="G22" s="14">
        <f t="shared" si="3"/>
        <v>19</v>
      </c>
      <c r="H22" s="14"/>
      <c r="I22" s="14"/>
      <c r="J22" s="14"/>
      <c r="K22" s="13">
        <v>20000</v>
      </c>
      <c r="L22" s="13">
        <v>20000</v>
      </c>
      <c r="M22" s="13">
        <v>20000</v>
      </c>
      <c r="N22" s="13">
        <v>20000</v>
      </c>
      <c r="O22" s="13">
        <v>20000</v>
      </c>
      <c r="P22" s="16">
        <f t="shared" si="5"/>
        <v>100000</v>
      </c>
      <c r="Q22" s="16">
        <f t="shared" si="4"/>
        <v>1727272.7272727268</v>
      </c>
      <c r="R22" s="15">
        <v>43960</v>
      </c>
    </row>
    <row r="23" spans="1:23">
      <c r="A23" s="31">
        <f t="shared" si="0"/>
        <v>5</v>
      </c>
      <c r="B23" s="31">
        <f t="shared" si="1"/>
        <v>10</v>
      </c>
      <c r="C23" s="31" t="str">
        <f t="shared" si="2"/>
        <v>5105</v>
      </c>
      <c r="D23" s="31">
        <f>IF(R23="","",VLOOKUP(C23,日付数値化!$E$3:$G$368,3,FALSE))</f>
        <v>131</v>
      </c>
      <c r="E23" s="31">
        <f>IF(R23="","",VLOOKUP(D23,日付数値化!$G$3:$H$368,2,FALSE))</f>
        <v>5</v>
      </c>
      <c r="G23" s="14">
        <f t="shared" si="3"/>
        <v>20</v>
      </c>
      <c r="H23" s="14"/>
      <c r="I23" s="14"/>
      <c r="J23" s="14"/>
      <c r="K23" s="13">
        <v>20000</v>
      </c>
      <c r="L23" s="13">
        <v>20000</v>
      </c>
      <c r="M23" s="13">
        <v>20000</v>
      </c>
      <c r="N23" s="13">
        <v>20000</v>
      </c>
      <c r="O23" s="13">
        <v>20000</v>
      </c>
      <c r="P23" s="16">
        <f t="shared" si="5"/>
        <v>100000</v>
      </c>
      <c r="Q23" s="16">
        <f t="shared" si="4"/>
        <v>1818181.8181818177</v>
      </c>
      <c r="R23" s="15">
        <v>43961</v>
      </c>
    </row>
    <row r="24" spans="1:23">
      <c r="A24" s="31">
        <f t="shared" si="0"/>
        <v>5</v>
      </c>
      <c r="B24" s="31">
        <f t="shared" si="1"/>
        <v>11</v>
      </c>
      <c r="C24" s="31" t="str">
        <f t="shared" si="2"/>
        <v>5115</v>
      </c>
      <c r="D24" s="31">
        <f>IF(R24="","",VLOOKUP(C24,日付数値化!$E$3:$G$368,3,FALSE))</f>
        <v>132</v>
      </c>
      <c r="E24" s="31">
        <f>IF(R24="","",VLOOKUP(D24,日付数値化!$G$3:$H$368,2,FALSE))</f>
        <v>5</v>
      </c>
      <c r="G24" s="14">
        <f t="shared" si="3"/>
        <v>21</v>
      </c>
      <c r="H24" s="14"/>
      <c r="I24" s="14"/>
      <c r="J24" s="14"/>
      <c r="K24" s="13">
        <v>20000</v>
      </c>
      <c r="L24" s="13">
        <v>20000</v>
      </c>
      <c r="M24" s="13">
        <v>20000</v>
      </c>
      <c r="N24" s="13">
        <v>20000</v>
      </c>
      <c r="O24" s="13">
        <v>20000</v>
      </c>
      <c r="P24" s="16">
        <f t="shared" si="5"/>
        <v>100000</v>
      </c>
      <c r="Q24" s="16">
        <f t="shared" si="4"/>
        <v>1909090.9090909085</v>
      </c>
      <c r="R24" s="15">
        <v>43962</v>
      </c>
    </row>
    <row r="25" spans="1:23">
      <c r="A25" s="31">
        <f t="shared" si="0"/>
        <v>5</v>
      </c>
      <c r="B25" s="31">
        <f t="shared" si="1"/>
        <v>12</v>
      </c>
      <c r="C25" s="31" t="str">
        <f t="shared" si="2"/>
        <v>5125</v>
      </c>
      <c r="D25" s="31">
        <f>IF(R25="","",VLOOKUP(C25,日付数値化!$E$3:$G$368,3,FALSE))</f>
        <v>133</v>
      </c>
      <c r="E25" s="31">
        <f>IF(R25="","",VLOOKUP(D25,日付数値化!$G$3:$H$368,2,FALSE))</f>
        <v>5</v>
      </c>
      <c r="G25" s="14">
        <f t="shared" si="3"/>
        <v>22</v>
      </c>
      <c r="H25" s="14"/>
      <c r="I25" s="14"/>
      <c r="J25" s="14"/>
      <c r="K25" s="13">
        <v>20000</v>
      </c>
      <c r="L25" s="13">
        <v>20000</v>
      </c>
      <c r="M25" s="13">
        <v>20000</v>
      </c>
      <c r="N25" s="13">
        <v>20000</v>
      </c>
      <c r="O25" s="13">
        <v>20000</v>
      </c>
      <c r="P25" s="16">
        <f t="shared" si="5"/>
        <v>100000</v>
      </c>
      <c r="Q25" s="16">
        <f t="shared" si="4"/>
        <v>1999999.9999999993</v>
      </c>
      <c r="R25" s="15">
        <v>43963</v>
      </c>
    </row>
    <row r="26" spans="1:23">
      <c r="A26" s="31">
        <f t="shared" si="0"/>
        <v>5</v>
      </c>
      <c r="B26" s="31">
        <f t="shared" si="1"/>
        <v>13</v>
      </c>
      <c r="C26" s="31" t="str">
        <f t="shared" si="2"/>
        <v>5135</v>
      </c>
      <c r="D26" s="31">
        <f>IF(R26="","",VLOOKUP(C26,日付数値化!$E$3:$G$368,3,FALSE))</f>
        <v>134</v>
      </c>
      <c r="E26" s="31">
        <f>IF(R26="","",VLOOKUP(D26,日付数値化!$G$3:$H$368,2,FALSE))</f>
        <v>5</v>
      </c>
      <c r="G26" s="14">
        <f t="shared" si="3"/>
        <v>23</v>
      </c>
      <c r="H26" s="14"/>
      <c r="I26" s="14"/>
      <c r="J26" s="14"/>
      <c r="K26" s="13">
        <v>20000</v>
      </c>
      <c r="L26" s="13">
        <v>20000</v>
      </c>
      <c r="M26" s="13">
        <v>20000</v>
      </c>
      <c r="N26" s="13">
        <v>20000</v>
      </c>
      <c r="O26" s="13">
        <v>20000</v>
      </c>
      <c r="P26" s="16">
        <f t="shared" si="5"/>
        <v>100000</v>
      </c>
      <c r="Q26" s="16">
        <f t="shared" si="4"/>
        <v>2090909.0909090901</v>
      </c>
      <c r="R26" s="15">
        <v>43964</v>
      </c>
    </row>
    <row r="27" spans="1:23">
      <c r="A27" s="31">
        <f t="shared" si="0"/>
        <v>5</v>
      </c>
      <c r="B27" s="31">
        <f t="shared" si="1"/>
        <v>14</v>
      </c>
      <c r="C27" s="31" t="str">
        <f t="shared" si="2"/>
        <v>5145</v>
      </c>
      <c r="D27" s="31">
        <f>IF(R27="","",VLOOKUP(C27,日付数値化!$E$3:$G$368,3,FALSE))</f>
        <v>135</v>
      </c>
      <c r="E27" s="31">
        <f>IF(R27="","",VLOOKUP(D27,日付数値化!$G$3:$H$368,2,FALSE))</f>
        <v>5</v>
      </c>
      <c r="G27" s="14">
        <f t="shared" si="3"/>
        <v>24</v>
      </c>
      <c r="H27" s="14"/>
      <c r="I27" s="14"/>
      <c r="J27" s="14"/>
      <c r="K27" s="13">
        <v>20000</v>
      </c>
      <c r="L27" s="13">
        <v>20000</v>
      </c>
      <c r="M27" s="13">
        <v>20000</v>
      </c>
      <c r="N27" s="13">
        <v>20000</v>
      </c>
      <c r="O27" s="13">
        <v>20000</v>
      </c>
      <c r="P27" s="16">
        <f t="shared" si="5"/>
        <v>100000</v>
      </c>
      <c r="Q27" s="16">
        <f t="shared" si="4"/>
        <v>2181818.1818181812</v>
      </c>
      <c r="R27" s="15">
        <v>43965</v>
      </c>
    </row>
    <row r="28" spans="1:23">
      <c r="A28" s="31">
        <f t="shared" si="0"/>
        <v>1</v>
      </c>
      <c r="B28" s="31">
        <f t="shared" si="1"/>
        <v>0</v>
      </c>
      <c r="C28" s="31" t="str">
        <f t="shared" si="2"/>
        <v/>
      </c>
      <c r="D28" s="31" t="str">
        <f>IF(R28="","",VLOOKUP(C28,日付数値化!$E$3:$G$368,3,FALSE))</f>
        <v/>
      </c>
      <c r="E28" s="31" t="str">
        <f>IF(R28="","",VLOOKUP(D28,日付数値化!$G$3:$H$368,2,FALSE))</f>
        <v/>
      </c>
      <c r="G28" s="14">
        <f t="shared" si="3"/>
        <v>25</v>
      </c>
      <c r="H28" s="14"/>
      <c r="I28" s="14"/>
      <c r="J28" s="14"/>
      <c r="K28" s="16"/>
      <c r="L28" s="16"/>
      <c r="M28" s="16"/>
      <c r="N28" s="16"/>
      <c r="O28" s="16"/>
      <c r="P28" s="16">
        <f t="shared" si="5"/>
        <v>0</v>
      </c>
      <c r="Q28" s="16">
        <f t="shared" si="4"/>
        <v>2181818.1818181812</v>
      </c>
      <c r="R28" s="15"/>
      <c r="T28" s="4"/>
      <c r="U28" s="4"/>
      <c r="V28" s="4"/>
      <c r="W28" s="4"/>
    </row>
    <row r="29" spans="1:23">
      <c r="A29" s="31">
        <f t="shared" si="0"/>
        <v>1</v>
      </c>
      <c r="B29" s="31">
        <f t="shared" si="1"/>
        <v>0</v>
      </c>
      <c r="C29" s="31" t="str">
        <f t="shared" si="2"/>
        <v/>
      </c>
      <c r="D29" s="31" t="str">
        <f>IF(R29="","",VLOOKUP(C29,日付数値化!$E$3:$G$368,3,FALSE))</f>
        <v/>
      </c>
      <c r="E29" s="31" t="str">
        <f>IF(R29="","",VLOOKUP(D29,日付数値化!$G$3:$H$368,2,FALSE))</f>
        <v/>
      </c>
      <c r="G29" s="14">
        <f t="shared" si="3"/>
        <v>26</v>
      </c>
      <c r="H29" s="14"/>
      <c r="I29" s="14"/>
      <c r="J29" s="14"/>
      <c r="K29" s="16"/>
      <c r="L29" s="16"/>
      <c r="M29" s="16"/>
      <c r="N29" s="16"/>
      <c r="O29" s="16"/>
      <c r="P29" s="16">
        <f t="shared" si="5"/>
        <v>0</v>
      </c>
      <c r="Q29" s="16">
        <f t="shared" si="4"/>
        <v>2181818.1818181812</v>
      </c>
      <c r="R29" s="15"/>
      <c r="T29" s="4"/>
      <c r="U29" s="4"/>
      <c r="V29" s="4"/>
      <c r="W29" s="4"/>
    </row>
    <row r="30" spans="1:23">
      <c r="A30" s="31">
        <f t="shared" si="0"/>
        <v>1</v>
      </c>
      <c r="B30" s="31">
        <f t="shared" si="1"/>
        <v>0</v>
      </c>
      <c r="C30" s="31" t="str">
        <f t="shared" si="2"/>
        <v/>
      </c>
      <c r="D30" s="31" t="str">
        <f>IF(R30="","",VLOOKUP(C30,日付数値化!$E$3:$G$368,3,FALSE))</f>
        <v/>
      </c>
      <c r="E30" s="31" t="str">
        <f>IF(R30="","",VLOOKUP(D30,日付数値化!$G$3:$H$368,2,FALSE))</f>
        <v/>
      </c>
      <c r="G30" s="14">
        <f t="shared" si="3"/>
        <v>27</v>
      </c>
      <c r="H30" s="14"/>
      <c r="I30" s="14"/>
      <c r="J30" s="14"/>
      <c r="K30" s="16"/>
      <c r="L30" s="16"/>
      <c r="M30" s="16"/>
      <c r="N30" s="16"/>
      <c r="O30" s="16"/>
      <c r="P30" s="16">
        <f t="shared" si="5"/>
        <v>0</v>
      </c>
      <c r="Q30" s="16">
        <f t="shared" si="4"/>
        <v>2181818.1818181812</v>
      </c>
      <c r="R30" s="15"/>
      <c r="T30" s="4"/>
      <c r="U30" s="4"/>
      <c r="V30" s="4"/>
      <c r="W30" s="4"/>
    </row>
    <row r="31" spans="1:23">
      <c r="A31" s="31">
        <f t="shared" si="0"/>
        <v>1</v>
      </c>
      <c r="B31" s="31">
        <f t="shared" si="1"/>
        <v>0</v>
      </c>
      <c r="C31" s="31" t="str">
        <f t="shared" si="2"/>
        <v/>
      </c>
      <c r="D31" s="31" t="str">
        <f>IF(R31="","",VLOOKUP(C31,日付数値化!$E$3:$G$368,3,FALSE))</f>
        <v/>
      </c>
      <c r="E31" s="31" t="str">
        <f>IF(R31="","",VLOOKUP(D31,日付数値化!$G$3:$H$368,2,FALSE))</f>
        <v/>
      </c>
      <c r="G31" s="14">
        <f t="shared" si="3"/>
        <v>28</v>
      </c>
      <c r="H31" s="14"/>
      <c r="I31" s="14"/>
      <c r="J31" s="14"/>
      <c r="K31" s="16"/>
      <c r="L31" s="16"/>
      <c r="M31" s="16"/>
      <c r="N31" s="16"/>
      <c r="O31" s="16"/>
      <c r="P31" s="16">
        <f t="shared" si="5"/>
        <v>0</v>
      </c>
      <c r="Q31" s="16">
        <f t="shared" si="4"/>
        <v>2181818.1818181812</v>
      </c>
      <c r="R31" s="15"/>
      <c r="T31" s="4"/>
      <c r="U31" s="4"/>
      <c r="V31" s="4"/>
      <c r="W31" s="4"/>
    </row>
    <row r="32" spans="1:23">
      <c r="A32" s="31">
        <f t="shared" si="0"/>
        <v>1</v>
      </c>
      <c r="B32" s="31">
        <f t="shared" si="1"/>
        <v>0</v>
      </c>
      <c r="C32" s="31" t="str">
        <f t="shared" si="2"/>
        <v/>
      </c>
      <c r="D32" s="31" t="str">
        <f>IF(R32="","",VLOOKUP(C32,日付数値化!$E$3:$G$368,3,FALSE))</f>
        <v/>
      </c>
      <c r="E32" s="31" t="str">
        <f>IF(R32="","",VLOOKUP(D32,日付数値化!$G$3:$H$368,2,FALSE))</f>
        <v/>
      </c>
      <c r="G32" s="14">
        <f t="shared" si="3"/>
        <v>29</v>
      </c>
      <c r="H32" s="14"/>
      <c r="I32" s="14"/>
      <c r="J32" s="14"/>
      <c r="K32" s="16"/>
      <c r="L32" s="16"/>
      <c r="M32" s="16"/>
      <c r="N32" s="16"/>
      <c r="O32" s="16"/>
      <c r="P32" s="16">
        <f t="shared" si="5"/>
        <v>0</v>
      </c>
      <c r="Q32" s="16">
        <f t="shared" si="4"/>
        <v>2181818.1818181812</v>
      </c>
      <c r="R32" s="15"/>
      <c r="T32" s="4"/>
      <c r="U32" s="4"/>
      <c r="V32" s="4"/>
      <c r="W32" s="4"/>
    </row>
    <row r="33" spans="1:23">
      <c r="A33" s="31">
        <f t="shared" si="0"/>
        <v>1</v>
      </c>
      <c r="B33" s="31">
        <f t="shared" si="1"/>
        <v>0</v>
      </c>
      <c r="C33" s="31" t="str">
        <f t="shared" si="2"/>
        <v/>
      </c>
      <c r="D33" s="31" t="str">
        <f>IF(R33="","",VLOOKUP(C33,日付数値化!$E$3:$G$368,3,FALSE))</f>
        <v/>
      </c>
      <c r="E33" s="31" t="str">
        <f>IF(R33="","",VLOOKUP(D33,日付数値化!$G$3:$H$368,2,FALSE))</f>
        <v/>
      </c>
      <c r="G33" s="14">
        <f t="shared" si="3"/>
        <v>30</v>
      </c>
      <c r="H33" s="14"/>
      <c r="I33" s="14"/>
      <c r="J33" s="14"/>
      <c r="K33" s="16"/>
      <c r="L33" s="16"/>
      <c r="M33" s="16"/>
      <c r="N33" s="16"/>
      <c r="O33" s="16"/>
      <c r="P33" s="16">
        <f t="shared" si="5"/>
        <v>0</v>
      </c>
      <c r="Q33" s="16">
        <f t="shared" si="4"/>
        <v>2181818.1818181812</v>
      </c>
      <c r="R33" s="15"/>
      <c r="T33" s="4"/>
      <c r="U33" s="4"/>
      <c r="V33" s="4"/>
      <c r="W33" s="4"/>
    </row>
    <row r="34" spans="1:23">
      <c r="A34" s="31">
        <f t="shared" si="0"/>
        <v>1</v>
      </c>
      <c r="B34" s="31">
        <f t="shared" si="1"/>
        <v>0</v>
      </c>
      <c r="C34" s="31" t="str">
        <f t="shared" si="2"/>
        <v/>
      </c>
      <c r="D34" s="31" t="str">
        <f>IF(R34="","",VLOOKUP(C34,日付数値化!$E$3:$G$368,3,FALSE))</f>
        <v/>
      </c>
      <c r="E34" s="31" t="str">
        <f>IF(R34="","",VLOOKUP(D34,日付数値化!$G$3:$H$368,2,FALSE))</f>
        <v/>
      </c>
      <c r="G34" s="14">
        <f t="shared" si="3"/>
        <v>31</v>
      </c>
      <c r="H34" s="14"/>
      <c r="I34" s="14"/>
      <c r="J34" s="14"/>
      <c r="K34" s="16"/>
      <c r="L34" s="16"/>
      <c r="M34" s="16"/>
      <c r="N34" s="16"/>
      <c r="O34" s="16"/>
      <c r="P34" s="16">
        <f t="shared" si="5"/>
        <v>0</v>
      </c>
      <c r="Q34" s="16">
        <f t="shared" si="4"/>
        <v>2181818.1818181812</v>
      </c>
      <c r="R34" s="15"/>
      <c r="T34" s="4"/>
      <c r="U34" s="4"/>
      <c r="V34" s="4"/>
      <c r="W34" s="4"/>
    </row>
    <row r="35" spans="1:23">
      <c r="A35" s="31">
        <f t="shared" si="0"/>
        <v>1</v>
      </c>
      <c r="B35" s="31">
        <f t="shared" si="1"/>
        <v>0</v>
      </c>
      <c r="C35" s="31" t="str">
        <f t="shared" si="2"/>
        <v/>
      </c>
      <c r="D35" s="31" t="str">
        <f>IF(R35="","",VLOOKUP(C35,日付数値化!$E$3:$G$368,3,FALSE))</f>
        <v/>
      </c>
      <c r="E35" s="31" t="str">
        <f>IF(R35="","",VLOOKUP(D35,日付数値化!$G$3:$H$368,2,FALSE))</f>
        <v/>
      </c>
      <c r="G35" s="14">
        <f t="shared" si="3"/>
        <v>32</v>
      </c>
      <c r="H35" s="14"/>
      <c r="I35" s="14"/>
      <c r="J35" s="14"/>
      <c r="K35" s="16"/>
      <c r="L35" s="16"/>
      <c r="M35" s="16"/>
      <c r="N35" s="16"/>
      <c r="O35" s="16"/>
      <c r="P35" s="16">
        <f t="shared" si="5"/>
        <v>0</v>
      </c>
      <c r="Q35" s="16">
        <f t="shared" si="4"/>
        <v>2181818.1818181812</v>
      </c>
      <c r="R35" s="15"/>
      <c r="T35" s="4"/>
      <c r="U35" s="4"/>
      <c r="V35" s="4"/>
      <c r="W35" s="4"/>
    </row>
    <row r="36" spans="1:23">
      <c r="A36" s="31">
        <f t="shared" si="0"/>
        <v>1</v>
      </c>
      <c r="B36" s="31">
        <f t="shared" si="1"/>
        <v>0</v>
      </c>
      <c r="C36" s="31" t="str">
        <f t="shared" si="2"/>
        <v/>
      </c>
      <c r="D36" s="31" t="str">
        <f>IF(R36="","",VLOOKUP(C36,日付数値化!$E$3:$G$368,3,FALSE))</f>
        <v/>
      </c>
      <c r="E36" s="31" t="str">
        <f>IF(R36="","",VLOOKUP(D36,日付数値化!$G$3:$H$368,2,FALSE))</f>
        <v/>
      </c>
      <c r="G36" s="14">
        <f t="shared" si="3"/>
        <v>33</v>
      </c>
      <c r="H36" s="14"/>
      <c r="I36" s="14"/>
      <c r="J36" s="14"/>
      <c r="K36" s="16"/>
      <c r="L36" s="16"/>
      <c r="M36" s="16"/>
      <c r="N36" s="16"/>
      <c r="O36" s="16"/>
      <c r="P36" s="16">
        <f t="shared" si="5"/>
        <v>0</v>
      </c>
      <c r="Q36" s="16">
        <f t="shared" si="4"/>
        <v>2181818.1818181812</v>
      </c>
      <c r="R36" s="15"/>
      <c r="T36" s="4"/>
      <c r="U36" s="4"/>
      <c r="V36" s="4"/>
      <c r="W36" s="4"/>
    </row>
    <row r="37" spans="1:23">
      <c r="A37" s="31">
        <f t="shared" si="0"/>
        <v>1</v>
      </c>
      <c r="B37" s="31">
        <f t="shared" si="1"/>
        <v>0</v>
      </c>
      <c r="C37" s="31" t="str">
        <f t="shared" si="2"/>
        <v/>
      </c>
      <c r="D37" s="31" t="str">
        <f>IF(R37="","",VLOOKUP(C37,日付数値化!$E$3:$G$368,3,FALSE))</f>
        <v/>
      </c>
      <c r="E37" s="31" t="str">
        <f>IF(R37="","",VLOOKUP(D37,日付数値化!$G$3:$H$368,2,FALSE))</f>
        <v/>
      </c>
      <c r="G37" s="14">
        <f t="shared" si="3"/>
        <v>34</v>
      </c>
      <c r="H37" s="14"/>
      <c r="I37" s="14"/>
      <c r="J37" s="14"/>
      <c r="K37" s="16"/>
      <c r="L37" s="16"/>
      <c r="M37" s="16"/>
      <c r="N37" s="16"/>
      <c r="O37" s="16"/>
      <c r="P37" s="16">
        <f t="shared" si="5"/>
        <v>0</v>
      </c>
      <c r="Q37" s="16">
        <f t="shared" si="4"/>
        <v>2181818.1818181812</v>
      </c>
      <c r="R37" s="15"/>
      <c r="T37" s="4"/>
      <c r="U37" s="4"/>
      <c r="V37" s="4"/>
      <c r="W37" s="4"/>
    </row>
    <row r="38" spans="1:23">
      <c r="A38" s="31">
        <f t="shared" si="0"/>
        <v>1</v>
      </c>
      <c r="B38" s="31">
        <f t="shared" si="1"/>
        <v>0</v>
      </c>
      <c r="C38" s="31" t="str">
        <f t="shared" si="2"/>
        <v/>
      </c>
      <c r="D38" s="31" t="str">
        <f>IF(R38="","",VLOOKUP(C38,日付数値化!$E$3:$G$368,3,FALSE))</f>
        <v/>
      </c>
      <c r="E38" s="31" t="str">
        <f>IF(R38="","",VLOOKUP(D38,日付数値化!$G$3:$H$368,2,FALSE))</f>
        <v/>
      </c>
      <c r="G38" s="14">
        <f t="shared" si="3"/>
        <v>35</v>
      </c>
      <c r="H38" s="14"/>
      <c r="I38" s="14"/>
      <c r="J38" s="14"/>
      <c r="K38" s="16"/>
      <c r="L38" s="16"/>
      <c r="M38" s="16"/>
      <c r="N38" s="16"/>
      <c r="O38" s="16"/>
      <c r="P38" s="16">
        <f t="shared" si="5"/>
        <v>0</v>
      </c>
      <c r="Q38" s="16">
        <f t="shared" si="4"/>
        <v>2181818.1818181812</v>
      </c>
      <c r="R38" s="15"/>
      <c r="T38" s="4"/>
      <c r="U38" s="4"/>
      <c r="V38" s="4"/>
      <c r="W38" s="4"/>
    </row>
    <row r="39" spans="1:23">
      <c r="A39" s="31">
        <f t="shared" si="0"/>
        <v>1</v>
      </c>
      <c r="B39" s="31">
        <f t="shared" si="1"/>
        <v>0</v>
      </c>
      <c r="C39" s="31" t="str">
        <f t="shared" si="2"/>
        <v/>
      </c>
      <c r="D39" s="31" t="str">
        <f>IF(R39="","",VLOOKUP(C39,日付数値化!$E$3:$G$368,3,FALSE))</f>
        <v/>
      </c>
      <c r="E39" s="31" t="str">
        <f>IF(R39="","",VLOOKUP(D39,日付数値化!$G$3:$H$368,2,FALSE))</f>
        <v/>
      </c>
      <c r="G39" s="14">
        <f t="shared" si="3"/>
        <v>36</v>
      </c>
      <c r="H39" s="14"/>
      <c r="I39" s="14"/>
      <c r="J39" s="14"/>
      <c r="K39" s="16"/>
      <c r="L39" s="16"/>
      <c r="M39" s="16"/>
      <c r="N39" s="16"/>
      <c r="O39" s="16"/>
      <c r="P39" s="16">
        <f t="shared" si="5"/>
        <v>0</v>
      </c>
      <c r="Q39" s="16">
        <f t="shared" si="4"/>
        <v>2181818.1818181812</v>
      </c>
      <c r="R39" s="15"/>
      <c r="T39" s="4"/>
      <c r="U39" s="4"/>
      <c r="V39" s="4"/>
      <c r="W39" s="4"/>
    </row>
    <row r="40" spans="1:23">
      <c r="A40" s="31">
        <f t="shared" si="0"/>
        <v>1</v>
      </c>
      <c r="B40" s="31">
        <f t="shared" si="1"/>
        <v>0</v>
      </c>
      <c r="C40" s="31" t="str">
        <f t="shared" si="2"/>
        <v/>
      </c>
      <c r="D40" s="31" t="str">
        <f>IF(R40="","",VLOOKUP(C40,日付数値化!$E$3:$G$368,3,FALSE))</f>
        <v/>
      </c>
      <c r="E40" s="31" t="str">
        <f>IF(R40="","",VLOOKUP(D40,日付数値化!$G$3:$H$368,2,FALSE))</f>
        <v/>
      </c>
      <c r="G40" s="14">
        <f t="shared" si="3"/>
        <v>37</v>
      </c>
      <c r="H40" s="14"/>
      <c r="I40" s="14"/>
      <c r="J40" s="14"/>
      <c r="K40" s="16"/>
      <c r="L40" s="16"/>
      <c r="M40" s="16"/>
      <c r="N40" s="16"/>
      <c r="O40" s="16"/>
      <c r="P40" s="16">
        <f t="shared" si="5"/>
        <v>0</v>
      </c>
      <c r="Q40" s="16">
        <f t="shared" si="4"/>
        <v>2181818.1818181812</v>
      </c>
      <c r="R40" s="15"/>
      <c r="T40" s="4"/>
      <c r="U40" s="4"/>
      <c r="V40" s="4"/>
      <c r="W40" s="4"/>
    </row>
    <row r="41" spans="1:23">
      <c r="A41" s="31">
        <f t="shared" si="0"/>
        <v>1</v>
      </c>
      <c r="B41" s="31">
        <f t="shared" si="1"/>
        <v>0</v>
      </c>
      <c r="C41" s="31" t="str">
        <f t="shared" si="2"/>
        <v/>
      </c>
      <c r="D41" s="31" t="str">
        <f>IF(R41="","",VLOOKUP(C41,日付数値化!$E$3:$G$368,3,FALSE))</f>
        <v/>
      </c>
      <c r="E41" s="31" t="str">
        <f>IF(R41="","",VLOOKUP(D41,日付数値化!$G$3:$H$368,2,FALSE))</f>
        <v/>
      </c>
      <c r="G41" s="14">
        <f t="shared" si="3"/>
        <v>38</v>
      </c>
      <c r="H41" s="14"/>
      <c r="I41" s="14"/>
      <c r="J41" s="14"/>
      <c r="K41" s="16"/>
      <c r="L41" s="16"/>
      <c r="M41" s="16"/>
      <c r="N41" s="16"/>
      <c r="O41" s="16"/>
      <c r="P41" s="16">
        <f t="shared" si="5"/>
        <v>0</v>
      </c>
      <c r="Q41" s="16">
        <f t="shared" si="4"/>
        <v>2181818.1818181812</v>
      </c>
      <c r="R41" s="15"/>
      <c r="T41" s="4"/>
      <c r="U41" s="4"/>
      <c r="V41" s="4"/>
      <c r="W41" s="4"/>
    </row>
    <row r="42" spans="1:23">
      <c r="A42" s="31">
        <f t="shared" si="0"/>
        <v>1</v>
      </c>
      <c r="B42" s="31">
        <f t="shared" si="1"/>
        <v>0</v>
      </c>
      <c r="C42" s="31" t="str">
        <f t="shared" si="2"/>
        <v/>
      </c>
      <c r="D42" s="31" t="str">
        <f>IF(R42="","",VLOOKUP(C42,日付数値化!$E$3:$G$368,3,FALSE))</f>
        <v/>
      </c>
      <c r="E42" s="31" t="str">
        <f>IF(R42="","",VLOOKUP(D42,日付数値化!$G$3:$H$368,2,FALSE))</f>
        <v/>
      </c>
      <c r="G42" s="14">
        <f t="shared" si="3"/>
        <v>39</v>
      </c>
      <c r="H42" s="14"/>
      <c r="I42" s="14"/>
      <c r="J42" s="14"/>
      <c r="K42" s="16"/>
      <c r="L42" s="16"/>
      <c r="M42" s="16"/>
      <c r="N42" s="16"/>
      <c r="O42" s="16"/>
      <c r="P42" s="16">
        <f t="shared" si="5"/>
        <v>0</v>
      </c>
      <c r="Q42" s="16">
        <f t="shared" si="4"/>
        <v>2181818.1818181812</v>
      </c>
      <c r="R42" s="15"/>
      <c r="T42" s="4"/>
      <c r="U42" s="4"/>
      <c r="V42" s="4"/>
      <c r="W42" s="4"/>
    </row>
    <row r="43" spans="1:23" ht="15.6" customHeight="1" thickBot="1">
      <c r="A43" s="31">
        <f t="shared" si="0"/>
        <v>1</v>
      </c>
      <c r="B43" s="31">
        <f t="shared" si="1"/>
        <v>0</v>
      </c>
      <c r="C43" s="31" t="str">
        <f t="shared" si="2"/>
        <v/>
      </c>
      <c r="D43" s="31" t="str">
        <f>IF(R43="","",VLOOKUP(C43,日付数値化!$E$3:$G$368,3,FALSE))</f>
        <v/>
      </c>
      <c r="E43" s="31" t="str">
        <f>IF(R43="","",VLOOKUP(D43,日付数値化!$G$3:$H$368,2,FALSE))</f>
        <v/>
      </c>
      <c r="G43" s="14">
        <f t="shared" si="3"/>
        <v>40</v>
      </c>
      <c r="H43" s="18"/>
      <c r="I43" s="18"/>
      <c r="J43" s="18"/>
      <c r="K43" s="19"/>
      <c r="L43" s="19"/>
      <c r="M43" s="19"/>
      <c r="N43" s="19"/>
      <c r="O43" s="19"/>
      <c r="P43" s="19">
        <f t="shared" si="5"/>
        <v>0</v>
      </c>
      <c r="Q43" s="19">
        <f t="shared" si="4"/>
        <v>2181818.1818181812</v>
      </c>
      <c r="R43" s="23"/>
      <c r="T43" s="5"/>
      <c r="U43" s="5"/>
      <c r="V43" s="5"/>
      <c r="W43" s="5"/>
    </row>
    <row r="44" spans="1:23" ht="15.6" customHeight="1" thickBot="1">
      <c r="A44" s="27"/>
      <c r="B44" s="27"/>
      <c r="C44" s="27"/>
      <c r="D44" s="27"/>
      <c r="E44" s="27"/>
      <c r="G44" s="17"/>
      <c r="H44" s="20" t="s">
        <v>9</v>
      </c>
      <c r="I44" s="21"/>
      <c r="J44" s="21"/>
      <c r="K44" s="22">
        <f t="shared" ref="K44:P44" si="6">SUM(K4:K43)</f>
        <v>480000</v>
      </c>
      <c r="L44" s="22">
        <f t="shared" si="6"/>
        <v>480000</v>
      </c>
      <c r="M44" s="22">
        <f t="shared" si="6"/>
        <v>480000</v>
      </c>
      <c r="N44" s="22">
        <f t="shared" si="6"/>
        <v>480000</v>
      </c>
      <c r="O44" s="22">
        <f t="shared" si="6"/>
        <v>480000</v>
      </c>
      <c r="P44" s="22">
        <f t="shared" si="6"/>
        <v>2400000</v>
      </c>
      <c r="Q44" s="22">
        <f>SUM(Q4:Q43)</f>
        <v>62181818.18181815</v>
      </c>
      <c r="R44" s="25"/>
      <c r="T44" s="5"/>
      <c r="U44" s="5"/>
      <c r="V44" s="5"/>
      <c r="W44" s="5"/>
    </row>
    <row r="47" spans="1:23">
      <c r="A47" s="6"/>
      <c r="B47" s="6"/>
      <c r="C47" s="6"/>
      <c r="D47" s="6"/>
      <c r="E47" s="6"/>
      <c r="O47" s="6"/>
      <c r="P47" s="6"/>
      <c r="Q47" s="6"/>
      <c r="R47" s="6"/>
      <c r="S47" s="6"/>
      <c r="T47" s="6"/>
      <c r="U47" s="6"/>
      <c r="V47" s="6"/>
    </row>
    <row r="48" spans="1:23">
      <c r="A48" s="6"/>
      <c r="B48" s="6"/>
      <c r="C48" s="6"/>
      <c r="D48" s="6"/>
      <c r="E48" s="6"/>
      <c r="O48" s="6"/>
      <c r="P48" s="6"/>
      <c r="Q48" s="6"/>
      <c r="R48" s="6"/>
      <c r="S48" s="6"/>
      <c r="T48" s="6"/>
      <c r="U48" s="6"/>
      <c r="V48" s="6"/>
    </row>
    <row r="49" spans="1:22">
      <c r="A49" s="6"/>
      <c r="B49" s="6"/>
      <c r="C49" s="6"/>
      <c r="D49" s="6"/>
      <c r="E49" s="6"/>
      <c r="O49" s="6"/>
      <c r="P49" s="6"/>
      <c r="Q49" s="6"/>
      <c r="R49" s="6"/>
      <c r="S49" s="6"/>
      <c r="T49" s="6"/>
      <c r="U49" s="6"/>
      <c r="V49" s="6"/>
    </row>
    <row r="50" spans="1:22">
      <c r="A50" s="6"/>
      <c r="B50" s="6"/>
      <c r="C50" s="6"/>
      <c r="D50" s="6"/>
      <c r="E50" s="6"/>
      <c r="O50" s="6"/>
      <c r="P50" s="6"/>
      <c r="Q50" s="6"/>
      <c r="R50" s="6"/>
      <c r="S50" s="6"/>
      <c r="T50" s="6"/>
      <c r="U50" s="6"/>
      <c r="V50" s="6"/>
    </row>
    <row r="51" spans="1:22">
      <c r="A51" s="24"/>
      <c r="B51" s="24"/>
      <c r="C51" s="24"/>
      <c r="D51" s="24"/>
      <c r="E51" s="24"/>
      <c r="O51" s="24"/>
      <c r="P51" s="24"/>
      <c r="Q51" s="24"/>
      <c r="R51" s="24"/>
      <c r="S51" s="24"/>
      <c r="T51" s="24"/>
      <c r="U51" s="24"/>
      <c r="V51" s="24"/>
    </row>
    <row r="52" spans="1:22">
      <c r="A52" s="24"/>
      <c r="B52" s="24"/>
      <c r="C52" s="24"/>
      <c r="D52" s="24"/>
      <c r="E52" s="24"/>
      <c r="O52" s="24"/>
      <c r="P52" s="24"/>
      <c r="Q52" s="24"/>
      <c r="R52" s="24"/>
      <c r="S52" s="24"/>
      <c r="T52" s="24"/>
      <c r="U52" s="24"/>
      <c r="V52" s="24"/>
    </row>
  </sheetData>
  <mergeCells count="1">
    <mergeCell ref="T4:T7"/>
  </mergeCells>
  <phoneticPr fontId="1"/>
  <pageMargins left="0.7" right="0.7" top="0.75" bottom="0.75" header="0.3" footer="0.3"/>
  <pageSetup paperSize="8" orientation="landscape"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F758A-11F0-4C58-B341-6E195F618B21}">
  <dimension ref="A1:W52"/>
  <sheetViews>
    <sheetView showGridLines="0" topLeftCell="F1" zoomScaleNormal="100" workbookViewId="0">
      <selection activeCell="R4" sqref="R4:R29"/>
    </sheetView>
  </sheetViews>
  <sheetFormatPr defaultColWidth="8.625" defaultRowHeight="15.75"/>
  <cols>
    <col min="1" max="5" width="12.125" style="2" hidden="1" customWidth="1"/>
    <col min="6" max="6" width="0.75" style="2" customWidth="1"/>
    <col min="7" max="7" width="3.625" style="2" customWidth="1"/>
    <col min="8" max="8" width="12.125" style="2" customWidth="1"/>
    <col min="9" max="9" width="32.125" style="2" customWidth="1"/>
    <col min="10" max="10" width="6.375" style="2" customWidth="1"/>
    <col min="11" max="17" width="12.5" style="2" customWidth="1"/>
    <col min="18" max="18" width="12.125" style="2" customWidth="1"/>
    <col min="19" max="19" width="1.5" style="2" customWidth="1"/>
    <col min="20" max="20" width="27.625" style="2" customWidth="1"/>
    <col min="21" max="16384" width="8.625" style="2"/>
  </cols>
  <sheetData>
    <row r="1" spans="1:23" ht="6.6" customHeight="1"/>
    <row r="2" spans="1:23">
      <c r="A2" s="2" t="s">
        <v>39</v>
      </c>
      <c r="G2" s="2" t="s">
        <v>52</v>
      </c>
    </row>
    <row r="3" spans="1:23">
      <c r="A3" s="26" t="s">
        <v>40</v>
      </c>
      <c r="B3" s="26" t="s">
        <v>41</v>
      </c>
      <c r="C3" s="26" t="s">
        <v>42</v>
      </c>
      <c r="D3" s="26" t="s">
        <v>43</v>
      </c>
      <c r="E3" s="26" t="s">
        <v>45</v>
      </c>
      <c r="G3" s="9" t="s">
        <v>12</v>
      </c>
      <c r="H3" s="7" t="s">
        <v>0</v>
      </c>
      <c r="I3" s="7" t="s">
        <v>1</v>
      </c>
      <c r="J3" s="7" t="s">
        <v>2</v>
      </c>
      <c r="K3" s="7" t="s">
        <v>3</v>
      </c>
      <c r="L3" s="7" t="s">
        <v>4</v>
      </c>
      <c r="M3" s="7" t="s">
        <v>5</v>
      </c>
      <c r="N3" s="7" t="s">
        <v>6</v>
      </c>
      <c r="O3" s="7" t="s">
        <v>15</v>
      </c>
      <c r="P3" s="7" t="s">
        <v>7</v>
      </c>
      <c r="Q3" s="7" t="s">
        <v>8</v>
      </c>
      <c r="R3" s="7" t="s">
        <v>16</v>
      </c>
      <c r="T3" s="10" t="s">
        <v>14</v>
      </c>
    </row>
    <row r="4" spans="1:23">
      <c r="A4" s="31">
        <f t="shared" ref="A4:A43" si="0">MONTH(R4)</f>
        <v>5</v>
      </c>
      <c r="B4" s="31">
        <f t="shared" ref="B4:B43" si="1">DAY(R4)</f>
        <v>21</v>
      </c>
      <c r="C4" s="31" t="str">
        <f t="shared" ref="C4:C43" si="2">IF(R4="","",CONCATENATE(A4,B4,A4))</f>
        <v>5215</v>
      </c>
      <c r="D4" s="31">
        <f>IF(R4="","",VLOOKUP(C4,日付数値化!$E$3:$G$368,3,FALSE))</f>
        <v>142</v>
      </c>
      <c r="E4" s="31">
        <f>IF(R4="","",VLOOKUP(D4,日付数値化!$G$3:$H$368,2,FALSE))</f>
        <v>6</v>
      </c>
      <c r="G4" s="11">
        <f>ROW()-3</f>
        <v>1</v>
      </c>
      <c r="H4" s="15"/>
      <c r="I4" s="11"/>
      <c r="J4" s="11"/>
      <c r="K4" s="13">
        <v>20000</v>
      </c>
      <c r="L4" s="13">
        <v>20000</v>
      </c>
      <c r="M4" s="13">
        <v>20000</v>
      </c>
      <c r="N4" s="13">
        <v>20000</v>
      </c>
      <c r="O4" s="13">
        <v>20000</v>
      </c>
      <c r="P4" s="13">
        <f>SUM(K4:O4)</f>
        <v>100000</v>
      </c>
      <c r="Q4" s="13">
        <f>IF(P4="","",SUM(P4)/1.1)</f>
        <v>90909.090909090897</v>
      </c>
      <c r="R4" s="15">
        <v>43972</v>
      </c>
      <c r="T4" s="37">
        <f>SUMMARY!H6</f>
        <v>31909090.909090906</v>
      </c>
      <c r="V4" s="2">
        <f>MONTH(R4)</f>
        <v>5</v>
      </c>
      <c r="W4" s="2">
        <f>DAY(R4)</f>
        <v>21</v>
      </c>
    </row>
    <row r="5" spans="1:23">
      <c r="A5" s="31">
        <f t="shared" si="0"/>
        <v>5</v>
      </c>
      <c r="B5" s="31">
        <f t="shared" si="1"/>
        <v>22</v>
      </c>
      <c r="C5" s="31" t="str">
        <f t="shared" si="2"/>
        <v>5225</v>
      </c>
      <c r="D5" s="31">
        <f>IF(R5="","",VLOOKUP(C5,日付数値化!$E$3:$G$368,3,FALSE))</f>
        <v>143</v>
      </c>
      <c r="E5" s="31">
        <f>IF(R5="","",VLOOKUP(D5,日付数値化!$G$3:$H$368,2,FALSE))</f>
        <v>6</v>
      </c>
      <c r="G5" s="14">
        <f t="shared" ref="G5:G43" si="3">ROW()-3</f>
        <v>2</v>
      </c>
      <c r="H5" s="15"/>
      <c r="I5" s="14"/>
      <c r="J5" s="14"/>
      <c r="K5" s="13">
        <v>20000</v>
      </c>
      <c r="L5" s="13">
        <v>20000</v>
      </c>
      <c r="M5" s="13">
        <v>20000</v>
      </c>
      <c r="N5" s="13">
        <v>20000</v>
      </c>
      <c r="O5" s="13">
        <v>20000</v>
      </c>
      <c r="P5" s="16">
        <f>SUM(K5:O5)</f>
        <v>100000</v>
      </c>
      <c r="Q5" s="16">
        <f t="shared" ref="Q5:Q43" si="4">IF(P5="","",SUM(Q4,P5/1.1))</f>
        <v>181818.18181818179</v>
      </c>
      <c r="R5" s="15">
        <v>43973</v>
      </c>
      <c r="T5" s="37"/>
    </row>
    <row r="6" spans="1:23">
      <c r="A6" s="31">
        <f t="shared" si="0"/>
        <v>5</v>
      </c>
      <c r="B6" s="31">
        <f t="shared" si="1"/>
        <v>23</v>
      </c>
      <c r="C6" s="31" t="str">
        <f t="shared" si="2"/>
        <v>5235</v>
      </c>
      <c r="D6" s="31">
        <f>IF(R6="","",VLOOKUP(C6,日付数値化!$E$3:$G$368,3,FALSE))</f>
        <v>144</v>
      </c>
      <c r="E6" s="31">
        <f>IF(R6="","",VLOOKUP(D6,日付数値化!$G$3:$H$368,2,FALSE))</f>
        <v>6</v>
      </c>
      <c r="G6" s="14">
        <f t="shared" si="3"/>
        <v>3</v>
      </c>
      <c r="H6" s="15"/>
      <c r="I6" s="14"/>
      <c r="J6" s="14"/>
      <c r="K6" s="13">
        <v>20000</v>
      </c>
      <c r="L6" s="13">
        <v>20000</v>
      </c>
      <c r="M6" s="13">
        <v>20000</v>
      </c>
      <c r="N6" s="13">
        <v>20000</v>
      </c>
      <c r="O6" s="13">
        <v>20000</v>
      </c>
      <c r="P6" s="16">
        <f>SUM(K6:O6)</f>
        <v>100000</v>
      </c>
      <c r="Q6" s="16">
        <f t="shared" si="4"/>
        <v>272727.27272727271</v>
      </c>
      <c r="R6" s="15">
        <v>43974</v>
      </c>
      <c r="T6" s="37"/>
    </row>
    <row r="7" spans="1:23">
      <c r="A7" s="31">
        <f t="shared" si="0"/>
        <v>5</v>
      </c>
      <c r="B7" s="31">
        <f t="shared" si="1"/>
        <v>24</v>
      </c>
      <c r="C7" s="31" t="str">
        <f t="shared" si="2"/>
        <v>5245</v>
      </c>
      <c r="D7" s="31">
        <f>IF(R7="","",VLOOKUP(C7,日付数値化!$E$3:$G$368,3,FALSE))</f>
        <v>145</v>
      </c>
      <c r="E7" s="31">
        <f>IF(R7="","",VLOOKUP(D7,日付数値化!$G$3:$H$368,2,FALSE))</f>
        <v>6</v>
      </c>
      <c r="G7" s="14">
        <f t="shared" si="3"/>
        <v>4</v>
      </c>
      <c r="H7" s="14"/>
      <c r="I7" s="14"/>
      <c r="J7" s="14"/>
      <c r="K7" s="13">
        <v>20000</v>
      </c>
      <c r="L7" s="13">
        <v>20000</v>
      </c>
      <c r="M7" s="13">
        <v>20000</v>
      </c>
      <c r="N7" s="13">
        <v>20000</v>
      </c>
      <c r="O7" s="13">
        <v>20000</v>
      </c>
      <c r="P7" s="16">
        <f t="shared" ref="P7:P43" si="5">SUM(K7:O7)</f>
        <v>100000</v>
      </c>
      <c r="Q7" s="16">
        <f t="shared" si="4"/>
        <v>363636.36363636359</v>
      </c>
      <c r="R7" s="15">
        <v>43975</v>
      </c>
      <c r="T7" s="37"/>
    </row>
    <row r="8" spans="1:23">
      <c r="A8" s="31">
        <f t="shared" si="0"/>
        <v>5</v>
      </c>
      <c r="B8" s="31">
        <f t="shared" si="1"/>
        <v>25</v>
      </c>
      <c r="C8" s="31" t="str">
        <f t="shared" si="2"/>
        <v>5255</v>
      </c>
      <c r="D8" s="31">
        <f>IF(R8="","",VLOOKUP(C8,日付数値化!$E$3:$G$368,3,FALSE))</f>
        <v>146</v>
      </c>
      <c r="E8" s="31">
        <f>IF(R8="","",VLOOKUP(D8,日付数値化!$G$3:$H$368,2,FALSE))</f>
        <v>6</v>
      </c>
      <c r="G8" s="14">
        <f t="shared" si="3"/>
        <v>5</v>
      </c>
      <c r="H8" s="14"/>
      <c r="I8" s="14"/>
      <c r="J8" s="14"/>
      <c r="K8" s="13">
        <v>20000</v>
      </c>
      <c r="L8" s="13">
        <v>20000</v>
      </c>
      <c r="M8" s="13">
        <v>20000</v>
      </c>
      <c r="N8" s="13">
        <v>20000</v>
      </c>
      <c r="O8" s="13">
        <v>20000</v>
      </c>
      <c r="P8" s="16">
        <f t="shared" si="5"/>
        <v>100000</v>
      </c>
      <c r="Q8" s="16">
        <f t="shared" si="4"/>
        <v>454545.45454545447</v>
      </c>
      <c r="R8" s="15">
        <v>43976</v>
      </c>
    </row>
    <row r="9" spans="1:23">
      <c r="A9" s="31">
        <f t="shared" si="0"/>
        <v>5</v>
      </c>
      <c r="B9" s="31">
        <f t="shared" si="1"/>
        <v>26</v>
      </c>
      <c r="C9" s="31" t="str">
        <f t="shared" si="2"/>
        <v>5265</v>
      </c>
      <c r="D9" s="31">
        <f>IF(R9="","",VLOOKUP(C9,日付数値化!$E$3:$G$368,3,FALSE))</f>
        <v>147</v>
      </c>
      <c r="E9" s="31">
        <f>IF(R9="","",VLOOKUP(D9,日付数値化!$G$3:$H$368,2,FALSE))</f>
        <v>6</v>
      </c>
      <c r="G9" s="14">
        <f t="shared" si="3"/>
        <v>6</v>
      </c>
      <c r="H9" s="14"/>
      <c r="I9" s="14"/>
      <c r="J9" s="14"/>
      <c r="K9" s="13">
        <v>20000</v>
      </c>
      <c r="L9" s="13">
        <v>20000</v>
      </c>
      <c r="M9" s="13">
        <v>20000</v>
      </c>
      <c r="N9" s="13">
        <v>20000</v>
      </c>
      <c r="O9" s="13">
        <v>20000</v>
      </c>
      <c r="P9" s="16">
        <f t="shared" si="5"/>
        <v>100000</v>
      </c>
      <c r="Q9" s="16">
        <f t="shared" si="4"/>
        <v>545454.54545454541</v>
      </c>
      <c r="R9" s="15">
        <v>43977</v>
      </c>
    </row>
    <row r="10" spans="1:23">
      <c r="A10" s="31">
        <f t="shared" si="0"/>
        <v>5</v>
      </c>
      <c r="B10" s="31">
        <f t="shared" si="1"/>
        <v>27</v>
      </c>
      <c r="C10" s="31" t="str">
        <f t="shared" si="2"/>
        <v>5275</v>
      </c>
      <c r="D10" s="31">
        <f>IF(R10="","",VLOOKUP(C10,日付数値化!$E$3:$G$368,3,FALSE))</f>
        <v>148</v>
      </c>
      <c r="E10" s="31">
        <f>IF(R10="","",VLOOKUP(D10,日付数値化!$G$3:$H$368,2,FALSE))</f>
        <v>6</v>
      </c>
      <c r="G10" s="14">
        <f t="shared" si="3"/>
        <v>7</v>
      </c>
      <c r="H10" s="14"/>
      <c r="I10" s="14"/>
      <c r="J10" s="14"/>
      <c r="K10" s="13">
        <v>20000</v>
      </c>
      <c r="L10" s="13">
        <v>20000</v>
      </c>
      <c r="M10" s="13">
        <v>20000</v>
      </c>
      <c r="N10" s="13">
        <v>20000</v>
      </c>
      <c r="O10" s="13">
        <v>20000</v>
      </c>
      <c r="P10" s="16">
        <f t="shared" si="5"/>
        <v>100000</v>
      </c>
      <c r="Q10" s="16">
        <f t="shared" si="4"/>
        <v>636363.63636363635</v>
      </c>
      <c r="R10" s="15">
        <v>43978</v>
      </c>
    </row>
    <row r="11" spans="1:23">
      <c r="A11" s="31">
        <f t="shared" si="0"/>
        <v>5</v>
      </c>
      <c r="B11" s="31">
        <f t="shared" si="1"/>
        <v>28</v>
      </c>
      <c r="C11" s="31" t="str">
        <f t="shared" si="2"/>
        <v>5285</v>
      </c>
      <c r="D11" s="31">
        <f>IF(R11="","",VLOOKUP(C11,日付数値化!$E$3:$G$368,3,FALSE))</f>
        <v>149</v>
      </c>
      <c r="E11" s="31">
        <f>IF(R11="","",VLOOKUP(D11,日付数値化!$G$3:$H$368,2,FALSE))</f>
        <v>6</v>
      </c>
      <c r="G11" s="14">
        <f t="shared" si="3"/>
        <v>8</v>
      </c>
      <c r="H11" s="14"/>
      <c r="I11" s="14"/>
      <c r="J11" s="14"/>
      <c r="K11" s="13">
        <v>20000</v>
      </c>
      <c r="L11" s="13">
        <v>20000</v>
      </c>
      <c r="M11" s="13">
        <v>20000</v>
      </c>
      <c r="N11" s="13">
        <v>20000</v>
      </c>
      <c r="O11" s="13">
        <v>20000</v>
      </c>
      <c r="P11" s="16">
        <f t="shared" si="5"/>
        <v>100000</v>
      </c>
      <c r="Q11" s="16">
        <f t="shared" si="4"/>
        <v>727272.72727272729</v>
      </c>
      <c r="R11" s="15">
        <v>43979</v>
      </c>
    </row>
    <row r="12" spans="1:23">
      <c r="A12" s="31">
        <f t="shared" si="0"/>
        <v>5</v>
      </c>
      <c r="B12" s="31">
        <f t="shared" si="1"/>
        <v>29</v>
      </c>
      <c r="C12" s="31" t="str">
        <f t="shared" si="2"/>
        <v>5295</v>
      </c>
      <c r="D12" s="31">
        <f>IF(R12="","",VLOOKUP(C12,日付数値化!$E$3:$G$368,3,FALSE))</f>
        <v>150</v>
      </c>
      <c r="E12" s="31">
        <f>IF(R12="","",VLOOKUP(D12,日付数値化!$G$3:$H$368,2,FALSE))</f>
        <v>6</v>
      </c>
      <c r="G12" s="14">
        <f t="shared" si="3"/>
        <v>9</v>
      </c>
      <c r="H12" s="14"/>
      <c r="I12" s="14"/>
      <c r="J12" s="14"/>
      <c r="K12" s="13">
        <v>20000</v>
      </c>
      <c r="L12" s="13">
        <v>20000</v>
      </c>
      <c r="M12" s="13">
        <v>20000</v>
      </c>
      <c r="N12" s="13">
        <v>20000</v>
      </c>
      <c r="O12" s="13">
        <v>20000</v>
      </c>
      <c r="P12" s="16">
        <f t="shared" si="5"/>
        <v>100000</v>
      </c>
      <c r="Q12" s="16">
        <f t="shared" si="4"/>
        <v>818181.81818181823</v>
      </c>
      <c r="R12" s="15">
        <v>43980</v>
      </c>
    </row>
    <row r="13" spans="1:23">
      <c r="A13" s="31">
        <f t="shared" si="0"/>
        <v>5</v>
      </c>
      <c r="B13" s="31">
        <f t="shared" si="1"/>
        <v>30</v>
      </c>
      <c r="C13" s="31" t="str">
        <f t="shared" si="2"/>
        <v>5305</v>
      </c>
      <c r="D13" s="31">
        <f>IF(R13="","",VLOOKUP(C13,日付数値化!$E$3:$G$368,3,FALSE))</f>
        <v>151</v>
      </c>
      <c r="E13" s="31">
        <f>IF(R13="","",VLOOKUP(D13,日付数値化!$G$3:$H$368,2,FALSE))</f>
        <v>6</v>
      </c>
      <c r="G13" s="14">
        <f t="shared" si="3"/>
        <v>10</v>
      </c>
      <c r="H13" s="14"/>
      <c r="I13" s="14"/>
      <c r="J13" s="14"/>
      <c r="K13" s="13">
        <v>20000</v>
      </c>
      <c r="L13" s="13">
        <v>20000</v>
      </c>
      <c r="M13" s="13">
        <v>20000</v>
      </c>
      <c r="N13" s="13">
        <v>20000</v>
      </c>
      <c r="O13" s="13">
        <v>20000</v>
      </c>
      <c r="P13" s="16">
        <f t="shared" si="5"/>
        <v>100000</v>
      </c>
      <c r="Q13" s="16">
        <f t="shared" si="4"/>
        <v>909090.90909090918</v>
      </c>
      <c r="R13" s="15">
        <v>43981</v>
      </c>
    </row>
    <row r="14" spans="1:23">
      <c r="A14" s="31">
        <f t="shared" si="0"/>
        <v>5</v>
      </c>
      <c r="B14" s="31">
        <f t="shared" si="1"/>
        <v>31</v>
      </c>
      <c r="C14" s="31" t="str">
        <f t="shared" si="2"/>
        <v>5315</v>
      </c>
      <c r="D14" s="31">
        <f>IF(R14="","",VLOOKUP(C14,日付数値化!$E$3:$G$368,3,FALSE))</f>
        <v>152</v>
      </c>
      <c r="E14" s="31">
        <f>IF(R14="","",VLOOKUP(D14,日付数値化!$G$3:$H$368,2,FALSE))</f>
        <v>6</v>
      </c>
      <c r="G14" s="14">
        <f t="shared" si="3"/>
        <v>11</v>
      </c>
      <c r="H14" s="14"/>
      <c r="I14" s="14"/>
      <c r="J14" s="14"/>
      <c r="K14" s="13">
        <v>20000</v>
      </c>
      <c r="L14" s="13">
        <v>20000</v>
      </c>
      <c r="M14" s="13">
        <v>20000</v>
      </c>
      <c r="N14" s="13">
        <v>20000</v>
      </c>
      <c r="O14" s="13">
        <v>20000</v>
      </c>
      <c r="P14" s="16">
        <f t="shared" si="5"/>
        <v>100000</v>
      </c>
      <c r="Q14" s="16">
        <f t="shared" si="4"/>
        <v>1000000.0000000001</v>
      </c>
      <c r="R14" s="15">
        <v>43982</v>
      </c>
    </row>
    <row r="15" spans="1:23">
      <c r="A15" s="31">
        <f t="shared" si="0"/>
        <v>6</v>
      </c>
      <c r="B15" s="31">
        <f t="shared" si="1"/>
        <v>1</v>
      </c>
      <c r="C15" s="31" t="str">
        <f t="shared" si="2"/>
        <v>616</v>
      </c>
      <c r="D15" s="31">
        <f>IF(R15="","",VLOOKUP(C15,日付数値化!$E$3:$G$368,3,FALSE))</f>
        <v>153</v>
      </c>
      <c r="E15" s="31">
        <f>IF(R15="","",VLOOKUP(D15,日付数値化!$G$3:$H$368,2,FALSE))</f>
        <v>6</v>
      </c>
      <c r="G15" s="14">
        <f t="shared" si="3"/>
        <v>12</v>
      </c>
      <c r="H15" s="14"/>
      <c r="I15" s="14"/>
      <c r="J15" s="14"/>
      <c r="K15" s="13">
        <v>20000</v>
      </c>
      <c r="L15" s="13">
        <v>20000</v>
      </c>
      <c r="M15" s="13">
        <v>20000</v>
      </c>
      <c r="N15" s="13">
        <v>20000</v>
      </c>
      <c r="O15" s="13">
        <v>20000</v>
      </c>
      <c r="P15" s="16">
        <f t="shared" si="5"/>
        <v>100000</v>
      </c>
      <c r="Q15" s="16">
        <f t="shared" si="4"/>
        <v>1090909.0909090911</v>
      </c>
      <c r="R15" s="15">
        <v>43983</v>
      </c>
    </row>
    <row r="16" spans="1:23">
      <c r="A16" s="31">
        <f t="shared" si="0"/>
        <v>6</v>
      </c>
      <c r="B16" s="31">
        <f t="shared" si="1"/>
        <v>2</v>
      </c>
      <c r="C16" s="31" t="str">
        <f t="shared" si="2"/>
        <v>626</v>
      </c>
      <c r="D16" s="31">
        <f>IF(R16="","",VLOOKUP(C16,日付数値化!$E$3:$G$368,3,FALSE))</f>
        <v>154</v>
      </c>
      <c r="E16" s="31">
        <f>IF(R16="","",VLOOKUP(D16,日付数値化!$G$3:$H$368,2,FALSE))</f>
        <v>6</v>
      </c>
      <c r="G16" s="14">
        <f t="shared" si="3"/>
        <v>13</v>
      </c>
      <c r="H16" s="14"/>
      <c r="I16" s="14"/>
      <c r="J16" s="14"/>
      <c r="K16" s="13">
        <v>20000</v>
      </c>
      <c r="L16" s="13">
        <v>20000</v>
      </c>
      <c r="M16" s="13">
        <v>20000</v>
      </c>
      <c r="N16" s="13">
        <v>20000</v>
      </c>
      <c r="O16" s="13">
        <v>20000</v>
      </c>
      <c r="P16" s="16">
        <f t="shared" si="5"/>
        <v>100000</v>
      </c>
      <c r="Q16" s="16">
        <f t="shared" si="4"/>
        <v>1181818.1818181819</v>
      </c>
      <c r="R16" s="15">
        <v>43984</v>
      </c>
    </row>
    <row r="17" spans="1:23">
      <c r="A17" s="31">
        <f t="shared" si="0"/>
        <v>6</v>
      </c>
      <c r="B17" s="31">
        <f t="shared" si="1"/>
        <v>3</v>
      </c>
      <c r="C17" s="31" t="str">
        <f t="shared" si="2"/>
        <v>636</v>
      </c>
      <c r="D17" s="31">
        <f>IF(R17="","",VLOOKUP(C17,日付数値化!$E$3:$G$368,3,FALSE))</f>
        <v>155</v>
      </c>
      <c r="E17" s="31">
        <f>IF(R17="","",VLOOKUP(D17,日付数値化!$G$3:$H$368,2,FALSE))</f>
        <v>6</v>
      </c>
      <c r="G17" s="14">
        <f t="shared" si="3"/>
        <v>14</v>
      </c>
      <c r="H17" s="14"/>
      <c r="I17" s="14"/>
      <c r="J17" s="14"/>
      <c r="K17" s="13">
        <v>20000</v>
      </c>
      <c r="L17" s="13">
        <v>20000</v>
      </c>
      <c r="M17" s="13">
        <v>20000</v>
      </c>
      <c r="N17" s="13">
        <v>20000</v>
      </c>
      <c r="O17" s="13">
        <v>20000</v>
      </c>
      <c r="P17" s="16">
        <f t="shared" si="5"/>
        <v>100000</v>
      </c>
      <c r="Q17" s="16">
        <f t="shared" si="4"/>
        <v>1272727.2727272727</v>
      </c>
      <c r="R17" s="15">
        <v>43985</v>
      </c>
    </row>
    <row r="18" spans="1:23">
      <c r="A18" s="31">
        <f t="shared" si="0"/>
        <v>6</v>
      </c>
      <c r="B18" s="31">
        <f t="shared" si="1"/>
        <v>4</v>
      </c>
      <c r="C18" s="31" t="str">
        <f t="shared" si="2"/>
        <v>646</v>
      </c>
      <c r="D18" s="31">
        <f>IF(R18="","",VLOOKUP(C18,日付数値化!$E$3:$G$368,3,FALSE))</f>
        <v>156</v>
      </c>
      <c r="E18" s="31">
        <f>IF(R18="","",VLOOKUP(D18,日付数値化!$G$3:$H$368,2,FALSE))</f>
        <v>6</v>
      </c>
      <c r="G18" s="14">
        <f t="shared" si="3"/>
        <v>15</v>
      </c>
      <c r="H18" s="14"/>
      <c r="I18" s="14"/>
      <c r="J18" s="14"/>
      <c r="K18" s="13">
        <v>20000</v>
      </c>
      <c r="L18" s="13">
        <v>20000</v>
      </c>
      <c r="M18" s="13">
        <v>20000</v>
      </c>
      <c r="N18" s="13">
        <v>20000</v>
      </c>
      <c r="O18" s="13">
        <v>20000</v>
      </c>
      <c r="P18" s="16">
        <f t="shared" si="5"/>
        <v>100000</v>
      </c>
      <c r="Q18" s="16">
        <f t="shared" si="4"/>
        <v>1363636.3636363635</v>
      </c>
      <c r="R18" s="15">
        <v>43986</v>
      </c>
    </row>
    <row r="19" spans="1:23">
      <c r="A19" s="31">
        <f t="shared" si="0"/>
        <v>6</v>
      </c>
      <c r="B19" s="31">
        <f t="shared" si="1"/>
        <v>5</v>
      </c>
      <c r="C19" s="31" t="str">
        <f t="shared" si="2"/>
        <v>656</v>
      </c>
      <c r="D19" s="31">
        <f>IF(R19="","",VLOOKUP(C19,日付数値化!$E$3:$G$368,3,FALSE))</f>
        <v>157</v>
      </c>
      <c r="E19" s="31">
        <f>IF(R19="","",VLOOKUP(D19,日付数値化!$G$3:$H$368,2,FALSE))</f>
        <v>6</v>
      </c>
      <c r="G19" s="14">
        <f t="shared" si="3"/>
        <v>16</v>
      </c>
      <c r="H19" s="14"/>
      <c r="I19" s="14"/>
      <c r="J19" s="14"/>
      <c r="K19" s="13">
        <v>20000</v>
      </c>
      <c r="L19" s="13">
        <v>20000</v>
      </c>
      <c r="M19" s="13">
        <v>20000</v>
      </c>
      <c r="N19" s="13">
        <v>20000</v>
      </c>
      <c r="O19" s="13">
        <v>20000</v>
      </c>
      <c r="P19" s="16">
        <f t="shared" si="5"/>
        <v>100000</v>
      </c>
      <c r="Q19" s="16">
        <f t="shared" si="4"/>
        <v>1454545.4545454544</v>
      </c>
      <c r="R19" s="15">
        <v>43987</v>
      </c>
    </row>
    <row r="20" spans="1:23">
      <c r="A20" s="31">
        <f t="shared" si="0"/>
        <v>6</v>
      </c>
      <c r="B20" s="31">
        <f t="shared" si="1"/>
        <v>6</v>
      </c>
      <c r="C20" s="31" t="str">
        <f t="shared" si="2"/>
        <v>666</v>
      </c>
      <c r="D20" s="31">
        <f>IF(R20="","",VLOOKUP(C20,日付数値化!$E$3:$G$368,3,FALSE))</f>
        <v>158</v>
      </c>
      <c r="E20" s="31">
        <f>IF(R20="","",VLOOKUP(D20,日付数値化!$G$3:$H$368,2,FALSE))</f>
        <v>6</v>
      </c>
      <c r="G20" s="14">
        <f t="shared" si="3"/>
        <v>17</v>
      </c>
      <c r="H20" s="14"/>
      <c r="I20" s="14"/>
      <c r="J20" s="14"/>
      <c r="K20" s="13">
        <v>20000</v>
      </c>
      <c r="L20" s="13">
        <v>20000</v>
      </c>
      <c r="M20" s="13">
        <v>20000</v>
      </c>
      <c r="N20" s="13">
        <v>20000</v>
      </c>
      <c r="O20" s="13">
        <v>20000</v>
      </c>
      <c r="P20" s="16">
        <f t="shared" si="5"/>
        <v>100000</v>
      </c>
      <c r="Q20" s="16">
        <f t="shared" si="4"/>
        <v>1545454.5454545452</v>
      </c>
      <c r="R20" s="15">
        <v>43988</v>
      </c>
    </row>
    <row r="21" spans="1:23">
      <c r="A21" s="31">
        <f t="shared" si="0"/>
        <v>6</v>
      </c>
      <c r="B21" s="31">
        <f t="shared" si="1"/>
        <v>7</v>
      </c>
      <c r="C21" s="31" t="str">
        <f t="shared" si="2"/>
        <v>676</v>
      </c>
      <c r="D21" s="31">
        <f>IF(R21="","",VLOOKUP(C21,日付数値化!$E$3:$G$368,3,FALSE))</f>
        <v>159</v>
      </c>
      <c r="E21" s="31">
        <f>IF(R21="","",VLOOKUP(D21,日付数値化!$G$3:$H$368,2,FALSE))</f>
        <v>6</v>
      </c>
      <c r="G21" s="14">
        <f t="shared" si="3"/>
        <v>18</v>
      </c>
      <c r="H21" s="14"/>
      <c r="I21" s="14"/>
      <c r="J21" s="14"/>
      <c r="K21" s="13">
        <v>20000</v>
      </c>
      <c r="L21" s="13">
        <v>20000</v>
      </c>
      <c r="M21" s="13">
        <v>20000</v>
      </c>
      <c r="N21" s="13">
        <v>20000</v>
      </c>
      <c r="O21" s="13">
        <v>20000</v>
      </c>
      <c r="P21" s="16">
        <f t="shared" si="5"/>
        <v>100000</v>
      </c>
      <c r="Q21" s="16">
        <f t="shared" si="4"/>
        <v>1636363.636363636</v>
      </c>
      <c r="R21" s="15">
        <v>43989</v>
      </c>
    </row>
    <row r="22" spans="1:23">
      <c r="A22" s="31">
        <f t="shared" si="0"/>
        <v>6</v>
      </c>
      <c r="B22" s="31">
        <f t="shared" si="1"/>
        <v>8</v>
      </c>
      <c r="C22" s="31" t="str">
        <f t="shared" si="2"/>
        <v>686</v>
      </c>
      <c r="D22" s="31">
        <f>IF(R22="","",VLOOKUP(C22,日付数値化!$E$3:$G$368,3,FALSE))</f>
        <v>160</v>
      </c>
      <c r="E22" s="31">
        <f>IF(R22="","",VLOOKUP(D22,日付数値化!$G$3:$H$368,2,FALSE))</f>
        <v>6</v>
      </c>
      <c r="G22" s="14">
        <f t="shared" si="3"/>
        <v>19</v>
      </c>
      <c r="H22" s="14"/>
      <c r="I22" s="14"/>
      <c r="J22" s="14"/>
      <c r="K22" s="13">
        <v>20000</v>
      </c>
      <c r="L22" s="13">
        <v>20000</v>
      </c>
      <c r="M22" s="13">
        <v>20000</v>
      </c>
      <c r="N22" s="13">
        <v>20000</v>
      </c>
      <c r="O22" s="13">
        <v>20000</v>
      </c>
      <c r="P22" s="16">
        <f t="shared" si="5"/>
        <v>100000</v>
      </c>
      <c r="Q22" s="16">
        <f t="shared" si="4"/>
        <v>1727272.7272727268</v>
      </c>
      <c r="R22" s="15">
        <v>43990</v>
      </c>
    </row>
    <row r="23" spans="1:23">
      <c r="A23" s="31">
        <f t="shared" si="0"/>
        <v>6</v>
      </c>
      <c r="B23" s="31">
        <f t="shared" si="1"/>
        <v>9</v>
      </c>
      <c r="C23" s="31" t="str">
        <f t="shared" si="2"/>
        <v>696</v>
      </c>
      <c r="D23" s="31">
        <f>IF(R23="","",VLOOKUP(C23,日付数値化!$E$3:$G$368,3,FALSE))</f>
        <v>161</v>
      </c>
      <c r="E23" s="31">
        <f>IF(R23="","",VLOOKUP(D23,日付数値化!$G$3:$H$368,2,FALSE))</f>
        <v>6</v>
      </c>
      <c r="G23" s="14">
        <f t="shared" si="3"/>
        <v>20</v>
      </c>
      <c r="H23" s="14"/>
      <c r="I23" s="14"/>
      <c r="J23" s="14"/>
      <c r="K23" s="13">
        <v>20000</v>
      </c>
      <c r="L23" s="13">
        <v>20000</v>
      </c>
      <c r="M23" s="13">
        <v>20000</v>
      </c>
      <c r="N23" s="13">
        <v>20000</v>
      </c>
      <c r="O23" s="13">
        <v>20000</v>
      </c>
      <c r="P23" s="16">
        <f t="shared" si="5"/>
        <v>100000</v>
      </c>
      <c r="Q23" s="16">
        <f t="shared" si="4"/>
        <v>1818181.8181818177</v>
      </c>
      <c r="R23" s="15">
        <v>43991</v>
      </c>
    </row>
    <row r="24" spans="1:23">
      <c r="A24" s="31">
        <f t="shared" si="0"/>
        <v>6</v>
      </c>
      <c r="B24" s="31">
        <f t="shared" si="1"/>
        <v>10</v>
      </c>
      <c r="C24" s="31" t="str">
        <f t="shared" si="2"/>
        <v>6106</v>
      </c>
      <c r="D24" s="31">
        <f>IF(R24="","",VLOOKUP(C24,日付数値化!$E$3:$G$368,3,FALSE))</f>
        <v>162</v>
      </c>
      <c r="E24" s="31">
        <f>IF(R24="","",VLOOKUP(D24,日付数値化!$G$3:$H$368,2,FALSE))</f>
        <v>6</v>
      </c>
      <c r="G24" s="14">
        <f t="shared" si="3"/>
        <v>21</v>
      </c>
      <c r="H24" s="14"/>
      <c r="I24" s="14"/>
      <c r="J24" s="14"/>
      <c r="K24" s="13">
        <v>20000</v>
      </c>
      <c r="L24" s="13">
        <v>20000</v>
      </c>
      <c r="M24" s="13">
        <v>20000</v>
      </c>
      <c r="N24" s="13">
        <v>20000</v>
      </c>
      <c r="O24" s="13">
        <v>20000</v>
      </c>
      <c r="P24" s="16">
        <f t="shared" si="5"/>
        <v>100000</v>
      </c>
      <c r="Q24" s="16">
        <f t="shared" si="4"/>
        <v>1909090.9090909085</v>
      </c>
      <c r="R24" s="15">
        <v>43992</v>
      </c>
    </row>
    <row r="25" spans="1:23">
      <c r="A25" s="31">
        <f t="shared" si="0"/>
        <v>6</v>
      </c>
      <c r="B25" s="31">
        <f t="shared" si="1"/>
        <v>11</v>
      </c>
      <c r="C25" s="31" t="str">
        <f t="shared" si="2"/>
        <v>6116</v>
      </c>
      <c r="D25" s="31">
        <f>IF(R25="","",VLOOKUP(C25,日付数値化!$E$3:$G$368,3,FALSE))</f>
        <v>163</v>
      </c>
      <c r="E25" s="31">
        <f>IF(R25="","",VLOOKUP(D25,日付数値化!$G$3:$H$368,2,FALSE))</f>
        <v>6</v>
      </c>
      <c r="G25" s="14">
        <f t="shared" si="3"/>
        <v>22</v>
      </c>
      <c r="H25" s="14"/>
      <c r="I25" s="14"/>
      <c r="J25" s="14"/>
      <c r="K25" s="13">
        <v>20000</v>
      </c>
      <c r="L25" s="13">
        <v>20000</v>
      </c>
      <c r="M25" s="13">
        <v>20000</v>
      </c>
      <c r="N25" s="13">
        <v>20000</v>
      </c>
      <c r="O25" s="13">
        <v>20000</v>
      </c>
      <c r="P25" s="16">
        <f t="shared" si="5"/>
        <v>100000</v>
      </c>
      <c r="Q25" s="16">
        <f t="shared" si="4"/>
        <v>1999999.9999999993</v>
      </c>
      <c r="R25" s="15">
        <v>43993</v>
      </c>
    </row>
    <row r="26" spans="1:23">
      <c r="A26" s="31">
        <f t="shared" si="0"/>
        <v>6</v>
      </c>
      <c r="B26" s="31">
        <f t="shared" si="1"/>
        <v>12</v>
      </c>
      <c r="C26" s="31" t="str">
        <f t="shared" si="2"/>
        <v>6126</v>
      </c>
      <c r="D26" s="31">
        <f>IF(R26="","",VLOOKUP(C26,日付数値化!$E$3:$G$368,3,FALSE))</f>
        <v>164</v>
      </c>
      <c r="E26" s="31">
        <f>IF(R26="","",VLOOKUP(D26,日付数値化!$G$3:$H$368,2,FALSE))</f>
        <v>6</v>
      </c>
      <c r="G26" s="14">
        <f t="shared" si="3"/>
        <v>23</v>
      </c>
      <c r="H26" s="14"/>
      <c r="I26" s="14"/>
      <c r="J26" s="14"/>
      <c r="K26" s="13">
        <v>20000</v>
      </c>
      <c r="L26" s="13">
        <v>20000</v>
      </c>
      <c r="M26" s="13">
        <v>20000</v>
      </c>
      <c r="N26" s="13">
        <v>20000</v>
      </c>
      <c r="O26" s="13">
        <v>20000</v>
      </c>
      <c r="P26" s="16">
        <f t="shared" si="5"/>
        <v>100000</v>
      </c>
      <c r="Q26" s="16">
        <f t="shared" si="4"/>
        <v>2090909.0909090901</v>
      </c>
      <c r="R26" s="15">
        <v>43994</v>
      </c>
    </row>
    <row r="27" spans="1:23">
      <c r="A27" s="31">
        <f t="shared" si="0"/>
        <v>6</v>
      </c>
      <c r="B27" s="31">
        <f t="shared" si="1"/>
        <v>13</v>
      </c>
      <c r="C27" s="31" t="str">
        <f t="shared" si="2"/>
        <v>6136</v>
      </c>
      <c r="D27" s="31">
        <f>IF(R27="","",VLOOKUP(C27,日付数値化!$E$3:$G$368,3,FALSE))</f>
        <v>165</v>
      </c>
      <c r="E27" s="31">
        <f>IF(R27="","",VLOOKUP(D27,日付数値化!$G$3:$H$368,2,FALSE))</f>
        <v>6</v>
      </c>
      <c r="G27" s="14">
        <f t="shared" si="3"/>
        <v>24</v>
      </c>
      <c r="H27" s="14"/>
      <c r="I27" s="14"/>
      <c r="J27" s="14"/>
      <c r="K27" s="13">
        <v>20000</v>
      </c>
      <c r="L27" s="13">
        <v>20000</v>
      </c>
      <c r="M27" s="13">
        <v>20000</v>
      </c>
      <c r="N27" s="13">
        <v>20000</v>
      </c>
      <c r="O27" s="13">
        <v>20000</v>
      </c>
      <c r="P27" s="16">
        <f t="shared" si="5"/>
        <v>100000</v>
      </c>
      <c r="Q27" s="16">
        <f t="shared" si="4"/>
        <v>2181818.1818181812</v>
      </c>
      <c r="R27" s="15">
        <v>43995</v>
      </c>
    </row>
    <row r="28" spans="1:23">
      <c r="A28" s="31">
        <f t="shared" si="0"/>
        <v>6</v>
      </c>
      <c r="B28" s="31">
        <f t="shared" si="1"/>
        <v>14</v>
      </c>
      <c r="C28" s="31" t="str">
        <f t="shared" si="2"/>
        <v>6146</v>
      </c>
      <c r="D28" s="31">
        <f>IF(R28="","",VLOOKUP(C28,日付数値化!$E$3:$G$368,3,FALSE))</f>
        <v>166</v>
      </c>
      <c r="E28" s="31">
        <f>IF(R28="","",VLOOKUP(D28,日付数値化!$G$3:$H$368,2,FALSE))</f>
        <v>6</v>
      </c>
      <c r="G28" s="14">
        <f t="shared" si="3"/>
        <v>25</v>
      </c>
      <c r="H28" s="14"/>
      <c r="I28" s="14"/>
      <c r="J28" s="14"/>
      <c r="K28" s="13">
        <v>20000</v>
      </c>
      <c r="L28" s="13">
        <v>20000</v>
      </c>
      <c r="M28" s="13">
        <v>20000</v>
      </c>
      <c r="N28" s="13">
        <v>20000</v>
      </c>
      <c r="O28" s="13">
        <v>20000</v>
      </c>
      <c r="P28" s="16">
        <f t="shared" si="5"/>
        <v>100000</v>
      </c>
      <c r="Q28" s="16">
        <f t="shared" si="4"/>
        <v>2272727.272727272</v>
      </c>
      <c r="R28" s="15">
        <v>43996</v>
      </c>
      <c r="T28" s="4"/>
      <c r="U28" s="4"/>
      <c r="V28" s="4"/>
      <c r="W28" s="4"/>
    </row>
    <row r="29" spans="1:23">
      <c r="A29" s="31">
        <f t="shared" si="0"/>
        <v>6</v>
      </c>
      <c r="B29" s="31">
        <f t="shared" si="1"/>
        <v>15</v>
      </c>
      <c r="C29" s="31" t="str">
        <f t="shared" si="2"/>
        <v>6156</v>
      </c>
      <c r="D29" s="31">
        <f>IF(R29="","",VLOOKUP(C29,日付数値化!$E$3:$G$368,3,FALSE))</f>
        <v>167</v>
      </c>
      <c r="E29" s="31">
        <f>IF(R29="","",VLOOKUP(D29,日付数値化!$G$3:$H$368,2,FALSE))</f>
        <v>6</v>
      </c>
      <c r="G29" s="14">
        <f t="shared" si="3"/>
        <v>26</v>
      </c>
      <c r="H29" s="14"/>
      <c r="I29" s="14"/>
      <c r="J29" s="14"/>
      <c r="K29" s="13">
        <v>20000</v>
      </c>
      <c r="L29" s="13">
        <v>20000</v>
      </c>
      <c r="M29" s="13">
        <v>20000</v>
      </c>
      <c r="N29" s="13">
        <v>20000</v>
      </c>
      <c r="O29" s="13">
        <v>20000</v>
      </c>
      <c r="P29" s="16">
        <f t="shared" si="5"/>
        <v>100000</v>
      </c>
      <c r="Q29" s="16">
        <f t="shared" si="4"/>
        <v>2363636.3636363628</v>
      </c>
      <c r="R29" s="15">
        <v>43997</v>
      </c>
      <c r="T29" s="4"/>
      <c r="U29" s="4"/>
      <c r="V29" s="4"/>
      <c r="W29" s="4"/>
    </row>
    <row r="30" spans="1:23">
      <c r="A30" s="31">
        <f t="shared" si="0"/>
        <v>1</v>
      </c>
      <c r="B30" s="31">
        <f t="shared" si="1"/>
        <v>0</v>
      </c>
      <c r="C30" s="31" t="str">
        <f t="shared" si="2"/>
        <v/>
      </c>
      <c r="D30" s="31" t="str">
        <f>IF(R30="","",VLOOKUP(C30,日付数値化!$E$3:$G$368,3,FALSE))</f>
        <v/>
      </c>
      <c r="E30" s="31" t="str">
        <f>IF(R30="","",VLOOKUP(D30,日付数値化!$G$3:$H$368,2,FALSE))</f>
        <v/>
      </c>
      <c r="G30" s="14">
        <f t="shared" si="3"/>
        <v>27</v>
      </c>
      <c r="H30" s="14"/>
      <c r="I30" s="14"/>
      <c r="J30" s="14"/>
      <c r="K30" s="16"/>
      <c r="L30" s="16"/>
      <c r="M30" s="16"/>
      <c r="N30" s="16"/>
      <c r="O30" s="16"/>
      <c r="P30" s="16">
        <f t="shared" si="5"/>
        <v>0</v>
      </c>
      <c r="Q30" s="16">
        <f t="shared" si="4"/>
        <v>2363636.3636363628</v>
      </c>
      <c r="R30" s="15"/>
      <c r="T30" s="4"/>
      <c r="U30" s="4"/>
      <c r="V30" s="4"/>
      <c r="W30" s="4"/>
    </row>
    <row r="31" spans="1:23">
      <c r="A31" s="31">
        <f t="shared" si="0"/>
        <v>1</v>
      </c>
      <c r="B31" s="31">
        <f t="shared" si="1"/>
        <v>0</v>
      </c>
      <c r="C31" s="31" t="str">
        <f t="shared" si="2"/>
        <v/>
      </c>
      <c r="D31" s="31" t="str">
        <f>IF(R31="","",VLOOKUP(C31,日付数値化!$E$3:$G$368,3,FALSE))</f>
        <v/>
      </c>
      <c r="E31" s="31" t="str">
        <f>IF(R31="","",VLOOKUP(D31,日付数値化!$G$3:$H$368,2,FALSE))</f>
        <v/>
      </c>
      <c r="G31" s="14">
        <f t="shared" si="3"/>
        <v>28</v>
      </c>
      <c r="H31" s="14"/>
      <c r="I31" s="14"/>
      <c r="J31" s="14"/>
      <c r="K31" s="16"/>
      <c r="L31" s="16"/>
      <c r="M31" s="16"/>
      <c r="N31" s="16"/>
      <c r="O31" s="16"/>
      <c r="P31" s="16">
        <f t="shared" si="5"/>
        <v>0</v>
      </c>
      <c r="Q31" s="16">
        <f t="shared" si="4"/>
        <v>2363636.3636363628</v>
      </c>
      <c r="R31" s="15"/>
      <c r="T31" s="4"/>
      <c r="U31" s="4"/>
      <c r="V31" s="4"/>
      <c r="W31" s="4"/>
    </row>
    <row r="32" spans="1:23">
      <c r="A32" s="31">
        <f t="shared" si="0"/>
        <v>1</v>
      </c>
      <c r="B32" s="31">
        <f t="shared" si="1"/>
        <v>0</v>
      </c>
      <c r="C32" s="31" t="str">
        <f t="shared" si="2"/>
        <v/>
      </c>
      <c r="D32" s="31" t="str">
        <f>IF(R32="","",VLOOKUP(C32,日付数値化!$E$3:$G$368,3,FALSE))</f>
        <v/>
      </c>
      <c r="E32" s="31" t="str">
        <f>IF(R32="","",VLOOKUP(D32,日付数値化!$G$3:$H$368,2,FALSE))</f>
        <v/>
      </c>
      <c r="G32" s="14">
        <f t="shared" si="3"/>
        <v>29</v>
      </c>
      <c r="H32" s="14"/>
      <c r="I32" s="14"/>
      <c r="J32" s="14"/>
      <c r="K32" s="16"/>
      <c r="L32" s="16"/>
      <c r="M32" s="16"/>
      <c r="N32" s="16"/>
      <c r="O32" s="16"/>
      <c r="P32" s="16">
        <f t="shared" si="5"/>
        <v>0</v>
      </c>
      <c r="Q32" s="16">
        <f t="shared" si="4"/>
        <v>2363636.3636363628</v>
      </c>
      <c r="R32" s="15"/>
      <c r="T32" s="4"/>
      <c r="U32" s="4"/>
      <c r="V32" s="4"/>
      <c r="W32" s="4"/>
    </row>
    <row r="33" spans="1:23">
      <c r="A33" s="31">
        <f t="shared" si="0"/>
        <v>1</v>
      </c>
      <c r="B33" s="31">
        <f t="shared" si="1"/>
        <v>0</v>
      </c>
      <c r="C33" s="31" t="str">
        <f t="shared" si="2"/>
        <v/>
      </c>
      <c r="D33" s="31" t="str">
        <f>IF(R33="","",VLOOKUP(C33,日付数値化!$E$3:$G$368,3,FALSE))</f>
        <v/>
      </c>
      <c r="E33" s="31" t="str">
        <f>IF(R33="","",VLOOKUP(D33,日付数値化!$G$3:$H$368,2,FALSE))</f>
        <v/>
      </c>
      <c r="G33" s="14">
        <f t="shared" si="3"/>
        <v>30</v>
      </c>
      <c r="H33" s="14"/>
      <c r="I33" s="14"/>
      <c r="J33" s="14"/>
      <c r="K33" s="16"/>
      <c r="L33" s="16"/>
      <c r="M33" s="16"/>
      <c r="N33" s="16"/>
      <c r="O33" s="16"/>
      <c r="P33" s="16">
        <f t="shared" si="5"/>
        <v>0</v>
      </c>
      <c r="Q33" s="16">
        <f t="shared" si="4"/>
        <v>2363636.3636363628</v>
      </c>
      <c r="R33" s="15"/>
      <c r="T33" s="4"/>
      <c r="U33" s="4"/>
      <c r="V33" s="4"/>
      <c r="W33" s="4"/>
    </row>
    <row r="34" spans="1:23">
      <c r="A34" s="31">
        <f t="shared" si="0"/>
        <v>1</v>
      </c>
      <c r="B34" s="31">
        <f t="shared" si="1"/>
        <v>0</v>
      </c>
      <c r="C34" s="31" t="str">
        <f t="shared" si="2"/>
        <v/>
      </c>
      <c r="D34" s="31" t="str">
        <f>IF(R34="","",VLOOKUP(C34,日付数値化!$E$3:$G$368,3,FALSE))</f>
        <v/>
      </c>
      <c r="E34" s="31" t="str">
        <f>IF(R34="","",VLOOKUP(D34,日付数値化!$G$3:$H$368,2,FALSE))</f>
        <v/>
      </c>
      <c r="G34" s="14">
        <f t="shared" si="3"/>
        <v>31</v>
      </c>
      <c r="H34" s="14"/>
      <c r="I34" s="14"/>
      <c r="J34" s="14"/>
      <c r="K34" s="16"/>
      <c r="L34" s="16"/>
      <c r="M34" s="16"/>
      <c r="N34" s="16"/>
      <c r="O34" s="16"/>
      <c r="P34" s="16">
        <f t="shared" si="5"/>
        <v>0</v>
      </c>
      <c r="Q34" s="16">
        <f t="shared" si="4"/>
        <v>2363636.3636363628</v>
      </c>
      <c r="R34" s="15"/>
      <c r="T34" s="4"/>
      <c r="U34" s="4"/>
      <c r="V34" s="4"/>
      <c r="W34" s="4"/>
    </row>
    <row r="35" spans="1:23">
      <c r="A35" s="31">
        <f t="shared" si="0"/>
        <v>1</v>
      </c>
      <c r="B35" s="31">
        <f t="shared" si="1"/>
        <v>0</v>
      </c>
      <c r="C35" s="31" t="str">
        <f t="shared" si="2"/>
        <v/>
      </c>
      <c r="D35" s="31" t="str">
        <f>IF(R35="","",VLOOKUP(C35,日付数値化!$E$3:$G$368,3,FALSE))</f>
        <v/>
      </c>
      <c r="E35" s="31" t="str">
        <f>IF(R35="","",VLOOKUP(D35,日付数値化!$G$3:$H$368,2,FALSE))</f>
        <v/>
      </c>
      <c r="G35" s="14">
        <f t="shared" si="3"/>
        <v>32</v>
      </c>
      <c r="H35" s="14"/>
      <c r="I35" s="14"/>
      <c r="J35" s="14"/>
      <c r="K35" s="16"/>
      <c r="L35" s="16"/>
      <c r="M35" s="16"/>
      <c r="N35" s="16"/>
      <c r="O35" s="16"/>
      <c r="P35" s="16">
        <f t="shared" si="5"/>
        <v>0</v>
      </c>
      <c r="Q35" s="16">
        <f t="shared" si="4"/>
        <v>2363636.3636363628</v>
      </c>
      <c r="R35" s="15"/>
      <c r="T35" s="4"/>
      <c r="U35" s="4"/>
      <c r="V35" s="4"/>
      <c r="W35" s="4"/>
    </row>
    <row r="36" spans="1:23">
      <c r="A36" s="31">
        <f t="shared" si="0"/>
        <v>1</v>
      </c>
      <c r="B36" s="31">
        <f t="shared" si="1"/>
        <v>0</v>
      </c>
      <c r="C36" s="31" t="str">
        <f t="shared" si="2"/>
        <v/>
      </c>
      <c r="D36" s="31" t="str">
        <f>IF(R36="","",VLOOKUP(C36,日付数値化!$E$3:$G$368,3,FALSE))</f>
        <v/>
      </c>
      <c r="E36" s="31" t="str">
        <f>IF(R36="","",VLOOKUP(D36,日付数値化!$G$3:$H$368,2,FALSE))</f>
        <v/>
      </c>
      <c r="G36" s="14">
        <f t="shared" si="3"/>
        <v>33</v>
      </c>
      <c r="H36" s="14"/>
      <c r="I36" s="14"/>
      <c r="J36" s="14"/>
      <c r="K36" s="16"/>
      <c r="L36" s="16"/>
      <c r="M36" s="16"/>
      <c r="N36" s="16"/>
      <c r="O36" s="16"/>
      <c r="P36" s="16">
        <f t="shared" si="5"/>
        <v>0</v>
      </c>
      <c r="Q36" s="16">
        <f t="shared" si="4"/>
        <v>2363636.3636363628</v>
      </c>
      <c r="R36" s="15"/>
      <c r="T36" s="4"/>
      <c r="U36" s="4"/>
      <c r="V36" s="4"/>
      <c r="W36" s="4"/>
    </row>
    <row r="37" spans="1:23">
      <c r="A37" s="31">
        <f t="shared" si="0"/>
        <v>1</v>
      </c>
      <c r="B37" s="31">
        <f t="shared" si="1"/>
        <v>0</v>
      </c>
      <c r="C37" s="31" t="str">
        <f t="shared" si="2"/>
        <v/>
      </c>
      <c r="D37" s="31" t="str">
        <f>IF(R37="","",VLOOKUP(C37,日付数値化!$E$3:$G$368,3,FALSE))</f>
        <v/>
      </c>
      <c r="E37" s="31" t="str">
        <f>IF(R37="","",VLOOKUP(D37,日付数値化!$G$3:$H$368,2,FALSE))</f>
        <v/>
      </c>
      <c r="G37" s="14">
        <f t="shared" si="3"/>
        <v>34</v>
      </c>
      <c r="H37" s="14"/>
      <c r="I37" s="14"/>
      <c r="J37" s="14"/>
      <c r="K37" s="16"/>
      <c r="L37" s="16"/>
      <c r="M37" s="16"/>
      <c r="N37" s="16"/>
      <c r="O37" s="16"/>
      <c r="P37" s="16">
        <f t="shared" si="5"/>
        <v>0</v>
      </c>
      <c r="Q37" s="16">
        <f t="shared" si="4"/>
        <v>2363636.3636363628</v>
      </c>
      <c r="R37" s="15"/>
      <c r="T37" s="4"/>
      <c r="U37" s="4"/>
      <c r="V37" s="4"/>
      <c r="W37" s="4"/>
    </row>
    <row r="38" spans="1:23">
      <c r="A38" s="31">
        <f t="shared" si="0"/>
        <v>1</v>
      </c>
      <c r="B38" s="31">
        <f t="shared" si="1"/>
        <v>0</v>
      </c>
      <c r="C38" s="31" t="str">
        <f t="shared" si="2"/>
        <v/>
      </c>
      <c r="D38" s="31" t="str">
        <f>IF(R38="","",VLOOKUP(C38,日付数値化!$E$3:$G$368,3,FALSE))</f>
        <v/>
      </c>
      <c r="E38" s="31" t="str">
        <f>IF(R38="","",VLOOKUP(D38,日付数値化!$G$3:$H$368,2,FALSE))</f>
        <v/>
      </c>
      <c r="G38" s="14">
        <f t="shared" si="3"/>
        <v>35</v>
      </c>
      <c r="H38" s="14"/>
      <c r="I38" s="14"/>
      <c r="J38" s="14"/>
      <c r="K38" s="16"/>
      <c r="L38" s="16"/>
      <c r="M38" s="16"/>
      <c r="N38" s="16"/>
      <c r="O38" s="16"/>
      <c r="P38" s="16">
        <f t="shared" si="5"/>
        <v>0</v>
      </c>
      <c r="Q38" s="16">
        <f t="shared" si="4"/>
        <v>2363636.3636363628</v>
      </c>
      <c r="R38" s="15"/>
      <c r="T38" s="4"/>
      <c r="U38" s="4"/>
      <c r="V38" s="4"/>
      <c r="W38" s="4"/>
    </row>
    <row r="39" spans="1:23">
      <c r="A39" s="31">
        <f t="shared" si="0"/>
        <v>1</v>
      </c>
      <c r="B39" s="31">
        <f t="shared" si="1"/>
        <v>0</v>
      </c>
      <c r="C39" s="31" t="str">
        <f t="shared" si="2"/>
        <v/>
      </c>
      <c r="D39" s="31" t="str">
        <f>IF(R39="","",VLOOKUP(C39,日付数値化!$E$3:$G$368,3,FALSE))</f>
        <v/>
      </c>
      <c r="E39" s="31" t="str">
        <f>IF(R39="","",VLOOKUP(D39,日付数値化!$G$3:$H$368,2,FALSE))</f>
        <v/>
      </c>
      <c r="G39" s="14">
        <f t="shared" si="3"/>
        <v>36</v>
      </c>
      <c r="H39" s="14"/>
      <c r="I39" s="14"/>
      <c r="J39" s="14"/>
      <c r="K39" s="16"/>
      <c r="L39" s="16"/>
      <c r="M39" s="16"/>
      <c r="N39" s="16"/>
      <c r="O39" s="16"/>
      <c r="P39" s="16">
        <f t="shared" si="5"/>
        <v>0</v>
      </c>
      <c r="Q39" s="16">
        <f t="shared" si="4"/>
        <v>2363636.3636363628</v>
      </c>
      <c r="R39" s="15"/>
      <c r="T39" s="4"/>
      <c r="U39" s="4"/>
      <c r="V39" s="4"/>
      <c r="W39" s="4"/>
    </row>
    <row r="40" spans="1:23">
      <c r="A40" s="31">
        <f t="shared" si="0"/>
        <v>1</v>
      </c>
      <c r="B40" s="31">
        <f t="shared" si="1"/>
        <v>0</v>
      </c>
      <c r="C40" s="31" t="str">
        <f t="shared" si="2"/>
        <v/>
      </c>
      <c r="D40" s="31" t="str">
        <f>IF(R40="","",VLOOKUP(C40,日付数値化!$E$3:$G$368,3,FALSE))</f>
        <v/>
      </c>
      <c r="E40" s="31" t="str">
        <f>IF(R40="","",VLOOKUP(D40,日付数値化!$G$3:$H$368,2,FALSE))</f>
        <v/>
      </c>
      <c r="G40" s="14">
        <f t="shared" si="3"/>
        <v>37</v>
      </c>
      <c r="H40" s="14"/>
      <c r="I40" s="14"/>
      <c r="J40" s="14"/>
      <c r="K40" s="16"/>
      <c r="L40" s="16"/>
      <c r="M40" s="16"/>
      <c r="N40" s="16"/>
      <c r="O40" s="16"/>
      <c r="P40" s="16">
        <f t="shared" si="5"/>
        <v>0</v>
      </c>
      <c r="Q40" s="16">
        <f t="shared" si="4"/>
        <v>2363636.3636363628</v>
      </c>
      <c r="R40" s="15"/>
      <c r="T40" s="4"/>
      <c r="U40" s="4"/>
      <c r="V40" s="4"/>
      <c r="W40" s="4"/>
    </row>
    <row r="41" spans="1:23">
      <c r="A41" s="31">
        <f t="shared" si="0"/>
        <v>1</v>
      </c>
      <c r="B41" s="31">
        <f t="shared" si="1"/>
        <v>0</v>
      </c>
      <c r="C41" s="31" t="str">
        <f t="shared" si="2"/>
        <v/>
      </c>
      <c r="D41" s="31" t="str">
        <f>IF(R41="","",VLOOKUP(C41,日付数値化!$E$3:$G$368,3,FALSE))</f>
        <v/>
      </c>
      <c r="E41" s="31" t="str">
        <f>IF(R41="","",VLOOKUP(D41,日付数値化!$G$3:$H$368,2,FALSE))</f>
        <v/>
      </c>
      <c r="G41" s="14">
        <f t="shared" si="3"/>
        <v>38</v>
      </c>
      <c r="H41" s="14"/>
      <c r="I41" s="14"/>
      <c r="J41" s="14"/>
      <c r="K41" s="16"/>
      <c r="L41" s="16"/>
      <c r="M41" s="16"/>
      <c r="N41" s="16"/>
      <c r="O41" s="16"/>
      <c r="P41" s="16">
        <f t="shared" si="5"/>
        <v>0</v>
      </c>
      <c r="Q41" s="16">
        <f t="shared" si="4"/>
        <v>2363636.3636363628</v>
      </c>
      <c r="R41" s="15"/>
      <c r="T41" s="4"/>
      <c r="U41" s="4"/>
      <c r="V41" s="4"/>
      <c r="W41" s="4"/>
    </row>
    <row r="42" spans="1:23">
      <c r="A42" s="31">
        <f t="shared" si="0"/>
        <v>1</v>
      </c>
      <c r="B42" s="31">
        <f t="shared" si="1"/>
        <v>0</v>
      </c>
      <c r="C42" s="31" t="str">
        <f t="shared" si="2"/>
        <v/>
      </c>
      <c r="D42" s="31" t="str">
        <f>IF(R42="","",VLOOKUP(C42,日付数値化!$E$3:$G$368,3,FALSE))</f>
        <v/>
      </c>
      <c r="E42" s="31" t="str">
        <f>IF(R42="","",VLOOKUP(D42,日付数値化!$G$3:$H$368,2,FALSE))</f>
        <v/>
      </c>
      <c r="G42" s="14">
        <f t="shared" si="3"/>
        <v>39</v>
      </c>
      <c r="H42" s="14"/>
      <c r="I42" s="14"/>
      <c r="J42" s="14"/>
      <c r="K42" s="16"/>
      <c r="L42" s="16"/>
      <c r="M42" s="16"/>
      <c r="N42" s="16"/>
      <c r="O42" s="16"/>
      <c r="P42" s="16">
        <f t="shared" si="5"/>
        <v>0</v>
      </c>
      <c r="Q42" s="16">
        <f t="shared" si="4"/>
        <v>2363636.3636363628</v>
      </c>
      <c r="R42" s="15"/>
      <c r="T42" s="4"/>
      <c r="U42" s="4"/>
      <c r="V42" s="4"/>
      <c r="W42" s="4"/>
    </row>
    <row r="43" spans="1:23" ht="15.6" customHeight="1" thickBot="1">
      <c r="A43" s="31">
        <f t="shared" si="0"/>
        <v>1</v>
      </c>
      <c r="B43" s="31">
        <f t="shared" si="1"/>
        <v>0</v>
      </c>
      <c r="C43" s="31" t="str">
        <f t="shared" si="2"/>
        <v/>
      </c>
      <c r="D43" s="31" t="str">
        <f>IF(R43="","",VLOOKUP(C43,日付数値化!$E$3:$G$368,3,FALSE))</f>
        <v/>
      </c>
      <c r="E43" s="31" t="str">
        <f>IF(R43="","",VLOOKUP(D43,日付数値化!$G$3:$H$368,2,FALSE))</f>
        <v/>
      </c>
      <c r="G43" s="14">
        <f t="shared" si="3"/>
        <v>40</v>
      </c>
      <c r="H43" s="18"/>
      <c r="I43" s="18"/>
      <c r="J43" s="18"/>
      <c r="K43" s="19"/>
      <c r="L43" s="19"/>
      <c r="M43" s="19"/>
      <c r="N43" s="19"/>
      <c r="O43" s="19"/>
      <c r="P43" s="19">
        <f t="shared" si="5"/>
        <v>0</v>
      </c>
      <c r="Q43" s="19">
        <f t="shared" si="4"/>
        <v>2363636.3636363628</v>
      </c>
      <c r="R43" s="23"/>
      <c r="T43" s="5"/>
      <c r="U43" s="5"/>
      <c r="V43" s="5"/>
      <c r="W43" s="5"/>
    </row>
    <row r="44" spans="1:23" ht="15.6" customHeight="1" thickBot="1">
      <c r="A44" s="27"/>
      <c r="B44" s="27"/>
      <c r="C44" s="27"/>
      <c r="D44" s="27"/>
      <c r="E44" s="27"/>
      <c r="G44" s="17"/>
      <c r="H44" s="20" t="s">
        <v>9</v>
      </c>
      <c r="I44" s="21"/>
      <c r="J44" s="21"/>
      <c r="K44" s="22">
        <f t="shared" ref="K44:P44" si="6">SUM(K4:K43)</f>
        <v>520000</v>
      </c>
      <c r="L44" s="22">
        <f t="shared" si="6"/>
        <v>520000</v>
      </c>
      <c r="M44" s="22">
        <f t="shared" si="6"/>
        <v>520000</v>
      </c>
      <c r="N44" s="22">
        <f t="shared" si="6"/>
        <v>520000</v>
      </c>
      <c r="O44" s="22">
        <f t="shared" si="6"/>
        <v>520000</v>
      </c>
      <c r="P44" s="22">
        <f t="shared" si="6"/>
        <v>2600000</v>
      </c>
      <c r="Q44" s="22">
        <f>SUM(Q4:Q43)</f>
        <v>64999999.99999994</v>
      </c>
      <c r="R44" s="25"/>
      <c r="T44" s="5"/>
      <c r="U44" s="5"/>
      <c r="V44" s="5"/>
      <c r="W44" s="5"/>
    </row>
    <row r="47" spans="1:23">
      <c r="A47" s="6"/>
      <c r="B47" s="6"/>
      <c r="C47" s="6"/>
      <c r="D47" s="6"/>
      <c r="E47" s="6"/>
      <c r="O47" s="6"/>
      <c r="P47" s="6"/>
      <c r="Q47" s="6"/>
      <c r="R47" s="6"/>
      <c r="S47" s="6"/>
      <c r="T47" s="6"/>
      <c r="U47" s="6"/>
      <c r="V47" s="6"/>
    </row>
    <row r="48" spans="1:23">
      <c r="A48" s="6"/>
      <c r="B48" s="6"/>
      <c r="C48" s="6"/>
      <c r="D48" s="6"/>
      <c r="E48" s="6"/>
      <c r="O48" s="6"/>
      <c r="P48" s="6"/>
      <c r="Q48" s="6"/>
      <c r="R48" s="6"/>
      <c r="S48" s="6"/>
      <c r="T48" s="6"/>
      <c r="U48" s="6"/>
      <c r="V48" s="6"/>
    </row>
    <row r="49" spans="1:22">
      <c r="A49" s="6"/>
      <c r="B49" s="6"/>
      <c r="C49" s="6"/>
      <c r="D49" s="6"/>
      <c r="E49" s="6"/>
      <c r="O49" s="6"/>
      <c r="P49" s="6"/>
      <c r="Q49" s="6"/>
      <c r="R49" s="6"/>
      <c r="S49" s="6"/>
      <c r="T49" s="6"/>
      <c r="U49" s="6"/>
      <c r="V49" s="6"/>
    </row>
    <row r="50" spans="1:22">
      <c r="A50" s="6"/>
      <c r="B50" s="6"/>
      <c r="C50" s="6"/>
      <c r="D50" s="6"/>
      <c r="E50" s="6"/>
      <c r="O50" s="6"/>
      <c r="P50" s="6"/>
      <c r="Q50" s="6"/>
      <c r="R50" s="6"/>
      <c r="S50" s="6"/>
      <c r="T50" s="6"/>
      <c r="U50" s="6"/>
      <c r="V50" s="6"/>
    </row>
    <row r="51" spans="1:22">
      <c r="A51" s="24"/>
      <c r="B51" s="24"/>
      <c r="C51" s="24"/>
      <c r="D51" s="24"/>
      <c r="E51" s="24"/>
      <c r="O51" s="24"/>
      <c r="P51" s="24"/>
      <c r="Q51" s="24"/>
      <c r="R51" s="24"/>
      <c r="S51" s="24"/>
      <c r="T51" s="24"/>
      <c r="U51" s="24"/>
      <c r="V51" s="24"/>
    </row>
    <row r="52" spans="1:22">
      <c r="A52" s="24"/>
      <c r="B52" s="24"/>
      <c r="C52" s="24"/>
      <c r="D52" s="24"/>
      <c r="E52" s="24"/>
      <c r="O52" s="24"/>
      <c r="P52" s="24"/>
      <c r="Q52" s="24"/>
      <c r="R52" s="24"/>
      <c r="S52" s="24"/>
      <c r="T52" s="24"/>
      <c r="U52" s="24"/>
      <c r="V52" s="24"/>
    </row>
  </sheetData>
  <mergeCells count="1">
    <mergeCell ref="T4:T7"/>
  </mergeCells>
  <phoneticPr fontId="1"/>
  <pageMargins left="0.7" right="0.7" top="0.75" bottom="0.75" header="0.3" footer="0.3"/>
  <pageSetup paperSize="8" orientation="landscape"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6C587-26A0-4C24-8429-E975F0428F07}">
  <dimension ref="A1:W52"/>
  <sheetViews>
    <sheetView showGridLines="0" topLeftCell="F1" zoomScaleNormal="100" workbookViewId="0">
      <selection activeCell="T4" sqref="T4:T7"/>
    </sheetView>
  </sheetViews>
  <sheetFormatPr defaultColWidth="8.625" defaultRowHeight="15.75"/>
  <cols>
    <col min="1" max="5" width="12.125" style="2" hidden="1" customWidth="1"/>
    <col min="6" max="6" width="0.75" style="2" customWidth="1"/>
    <col min="7" max="7" width="3.625" style="2" customWidth="1"/>
    <col min="8" max="8" width="12.125" style="2" customWidth="1"/>
    <col min="9" max="9" width="32.125" style="2" customWidth="1"/>
    <col min="10" max="10" width="6.375" style="2" customWidth="1"/>
    <col min="11" max="17" width="12.5" style="2" customWidth="1"/>
    <col min="18" max="18" width="12.125" style="2" customWidth="1"/>
    <col min="19" max="19" width="1.5" style="2" customWidth="1"/>
    <col min="20" max="20" width="27.625" style="2" customWidth="1"/>
    <col min="21" max="16384" width="8.625" style="2"/>
  </cols>
  <sheetData>
    <row r="1" spans="1:23" ht="6.6" customHeight="1"/>
    <row r="2" spans="1:23">
      <c r="A2" s="2" t="s">
        <v>39</v>
      </c>
      <c r="G2" s="2" t="s">
        <v>53</v>
      </c>
    </row>
    <row r="3" spans="1:23">
      <c r="A3" s="26" t="s">
        <v>40</v>
      </c>
      <c r="B3" s="26" t="s">
        <v>41</v>
      </c>
      <c r="C3" s="26" t="s">
        <v>42</v>
      </c>
      <c r="D3" s="26" t="s">
        <v>43</v>
      </c>
      <c r="E3" s="26" t="s">
        <v>45</v>
      </c>
      <c r="G3" s="9" t="s">
        <v>12</v>
      </c>
      <c r="H3" s="7" t="s">
        <v>0</v>
      </c>
      <c r="I3" s="7" t="s">
        <v>1</v>
      </c>
      <c r="J3" s="7" t="s">
        <v>2</v>
      </c>
      <c r="K3" s="7" t="s">
        <v>3</v>
      </c>
      <c r="L3" s="7" t="s">
        <v>4</v>
      </c>
      <c r="M3" s="7" t="s">
        <v>5</v>
      </c>
      <c r="N3" s="7" t="s">
        <v>6</v>
      </c>
      <c r="O3" s="7" t="s">
        <v>15</v>
      </c>
      <c r="P3" s="7" t="s">
        <v>7</v>
      </c>
      <c r="Q3" s="7" t="s">
        <v>8</v>
      </c>
      <c r="R3" s="7" t="s">
        <v>16</v>
      </c>
      <c r="T3" s="10" t="s">
        <v>14</v>
      </c>
    </row>
    <row r="4" spans="1:23">
      <c r="A4" s="31">
        <f t="shared" ref="A4:A43" si="0">MONTH(R4)</f>
        <v>6</v>
      </c>
      <c r="B4" s="31">
        <f t="shared" ref="B4:B43" si="1">DAY(R4)</f>
        <v>21</v>
      </c>
      <c r="C4" s="31" t="str">
        <f t="shared" ref="C4:C43" si="2">IF(R4="","",CONCATENATE(A4,B4,A4))</f>
        <v>6216</v>
      </c>
      <c r="D4" s="31">
        <f>IF(R4="","",VLOOKUP(C4,日付数値化!$E$3:$G$368,3,FALSE))</f>
        <v>173</v>
      </c>
      <c r="E4" s="31">
        <f>IF(R4="","",VLOOKUP(D4,日付数値化!$G$3:$H$368,2,FALSE))</f>
        <v>7</v>
      </c>
      <c r="G4" s="11">
        <f>ROW()-3</f>
        <v>1</v>
      </c>
      <c r="H4" s="15"/>
      <c r="I4" s="11"/>
      <c r="J4" s="11"/>
      <c r="K4" s="13">
        <v>20000</v>
      </c>
      <c r="L4" s="13">
        <v>20000</v>
      </c>
      <c r="M4" s="13">
        <v>20000</v>
      </c>
      <c r="N4" s="13">
        <v>20000</v>
      </c>
      <c r="O4" s="13">
        <v>20000</v>
      </c>
      <c r="P4" s="13">
        <f>SUM(K4:O4)</f>
        <v>100000</v>
      </c>
      <c r="Q4" s="13">
        <f>IF(P4="","",SUM(P4)/1.1)</f>
        <v>90909.090909090897</v>
      </c>
      <c r="R4" s="15">
        <v>44003</v>
      </c>
      <c r="T4" s="36">
        <f>SUMMARY!I6</f>
        <v>39545454.545454539</v>
      </c>
      <c r="V4" s="2">
        <f>MONTH(R4)</f>
        <v>6</v>
      </c>
      <c r="W4" s="2">
        <f>DAY(R4)</f>
        <v>21</v>
      </c>
    </row>
    <row r="5" spans="1:23">
      <c r="A5" s="31">
        <f t="shared" si="0"/>
        <v>6</v>
      </c>
      <c r="B5" s="31">
        <f t="shared" si="1"/>
        <v>22</v>
      </c>
      <c r="C5" s="31" t="str">
        <f t="shared" si="2"/>
        <v>6226</v>
      </c>
      <c r="D5" s="31">
        <f>IF(R5="","",VLOOKUP(C5,日付数値化!$E$3:$G$368,3,FALSE))</f>
        <v>174</v>
      </c>
      <c r="E5" s="31">
        <f>IF(R5="","",VLOOKUP(D5,日付数値化!$G$3:$H$368,2,FALSE))</f>
        <v>7</v>
      </c>
      <c r="G5" s="14">
        <f t="shared" ref="G5:G43" si="3">ROW()-3</f>
        <v>2</v>
      </c>
      <c r="H5" s="15"/>
      <c r="I5" s="14"/>
      <c r="J5" s="14"/>
      <c r="K5" s="13">
        <v>20000</v>
      </c>
      <c r="L5" s="13">
        <v>20000</v>
      </c>
      <c r="M5" s="13">
        <v>20000</v>
      </c>
      <c r="N5" s="13">
        <v>20000</v>
      </c>
      <c r="O5" s="13">
        <v>20000</v>
      </c>
      <c r="P5" s="16">
        <f>SUM(K5:O5)</f>
        <v>100000</v>
      </c>
      <c r="Q5" s="16">
        <f t="shared" ref="Q5:Q43" si="4">IF(P5="","",SUM(Q4,P5/1.1))</f>
        <v>181818.18181818179</v>
      </c>
      <c r="R5" s="15">
        <v>44004</v>
      </c>
      <c r="T5" s="36"/>
    </row>
    <row r="6" spans="1:23">
      <c r="A6" s="31">
        <f t="shared" si="0"/>
        <v>6</v>
      </c>
      <c r="B6" s="31">
        <f t="shared" si="1"/>
        <v>23</v>
      </c>
      <c r="C6" s="31" t="str">
        <f t="shared" si="2"/>
        <v>6236</v>
      </c>
      <c r="D6" s="31">
        <f>IF(R6="","",VLOOKUP(C6,日付数値化!$E$3:$G$368,3,FALSE))</f>
        <v>175</v>
      </c>
      <c r="E6" s="31">
        <f>IF(R6="","",VLOOKUP(D6,日付数値化!$G$3:$H$368,2,FALSE))</f>
        <v>7</v>
      </c>
      <c r="G6" s="14">
        <f t="shared" si="3"/>
        <v>3</v>
      </c>
      <c r="H6" s="15"/>
      <c r="I6" s="14"/>
      <c r="J6" s="14"/>
      <c r="K6" s="13">
        <v>20000</v>
      </c>
      <c r="L6" s="13">
        <v>20000</v>
      </c>
      <c r="M6" s="13">
        <v>20000</v>
      </c>
      <c r="N6" s="13">
        <v>20000</v>
      </c>
      <c r="O6" s="13">
        <v>20000</v>
      </c>
      <c r="P6" s="16">
        <f>SUM(K6:O6)</f>
        <v>100000</v>
      </c>
      <c r="Q6" s="16">
        <f t="shared" si="4"/>
        <v>272727.27272727271</v>
      </c>
      <c r="R6" s="15">
        <v>44005</v>
      </c>
      <c r="T6" s="36"/>
    </row>
    <row r="7" spans="1:23">
      <c r="A7" s="31">
        <f t="shared" si="0"/>
        <v>6</v>
      </c>
      <c r="B7" s="31">
        <f t="shared" si="1"/>
        <v>24</v>
      </c>
      <c r="C7" s="31" t="str">
        <f t="shared" si="2"/>
        <v>6246</v>
      </c>
      <c r="D7" s="31">
        <f>IF(R7="","",VLOOKUP(C7,日付数値化!$E$3:$G$368,3,FALSE))</f>
        <v>176</v>
      </c>
      <c r="E7" s="31">
        <f>IF(R7="","",VLOOKUP(D7,日付数値化!$G$3:$H$368,2,FALSE))</f>
        <v>7</v>
      </c>
      <c r="G7" s="14">
        <f t="shared" si="3"/>
        <v>4</v>
      </c>
      <c r="H7" s="14"/>
      <c r="I7" s="14"/>
      <c r="J7" s="14"/>
      <c r="K7" s="13">
        <v>20000</v>
      </c>
      <c r="L7" s="13">
        <v>20000</v>
      </c>
      <c r="M7" s="13">
        <v>20000</v>
      </c>
      <c r="N7" s="13">
        <v>20000</v>
      </c>
      <c r="O7" s="13">
        <v>20000</v>
      </c>
      <c r="P7" s="16">
        <f t="shared" ref="P7:P43" si="5">SUM(K7:O7)</f>
        <v>100000</v>
      </c>
      <c r="Q7" s="16">
        <f t="shared" si="4"/>
        <v>363636.36363636359</v>
      </c>
      <c r="R7" s="15">
        <v>44006</v>
      </c>
      <c r="T7" s="36"/>
    </row>
    <row r="8" spans="1:23">
      <c r="A8" s="31">
        <f t="shared" si="0"/>
        <v>6</v>
      </c>
      <c r="B8" s="31">
        <f t="shared" si="1"/>
        <v>25</v>
      </c>
      <c r="C8" s="31" t="str">
        <f t="shared" si="2"/>
        <v>6256</v>
      </c>
      <c r="D8" s="31">
        <f>IF(R8="","",VLOOKUP(C8,日付数値化!$E$3:$G$368,3,FALSE))</f>
        <v>177</v>
      </c>
      <c r="E8" s="31">
        <f>IF(R8="","",VLOOKUP(D8,日付数値化!$G$3:$H$368,2,FALSE))</f>
        <v>7</v>
      </c>
      <c r="G8" s="14">
        <f t="shared" si="3"/>
        <v>5</v>
      </c>
      <c r="H8" s="14"/>
      <c r="I8" s="14"/>
      <c r="J8" s="14"/>
      <c r="K8" s="13">
        <v>20000</v>
      </c>
      <c r="L8" s="13">
        <v>20000</v>
      </c>
      <c r="M8" s="13">
        <v>20000</v>
      </c>
      <c r="N8" s="13">
        <v>20000</v>
      </c>
      <c r="O8" s="13">
        <v>20000</v>
      </c>
      <c r="P8" s="16">
        <f t="shared" si="5"/>
        <v>100000</v>
      </c>
      <c r="Q8" s="16">
        <f t="shared" si="4"/>
        <v>454545.45454545447</v>
      </c>
      <c r="R8" s="15">
        <v>44007</v>
      </c>
    </row>
    <row r="9" spans="1:23">
      <c r="A9" s="31">
        <f t="shared" si="0"/>
        <v>6</v>
      </c>
      <c r="B9" s="31">
        <f t="shared" si="1"/>
        <v>26</v>
      </c>
      <c r="C9" s="31" t="str">
        <f t="shared" si="2"/>
        <v>6266</v>
      </c>
      <c r="D9" s="31">
        <f>IF(R9="","",VLOOKUP(C9,日付数値化!$E$3:$G$368,3,FALSE))</f>
        <v>178</v>
      </c>
      <c r="E9" s="31">
        <f>IF(R9="","",VLOOKUP(D9,日付数値化!$G$3:$H$368,2,FALSE))</f>
        <v>7</v>
      </c>
      <c r="G9" s="14">
        <f t="shared" si="3"/>
        <v>6</v>
      </c>
      <c r="H9" s="14"/>
      <c r="I9" s="14"/>
      <c r="J9" s="14"/>
      <c r="K9" s="13">
        <v>20000</v>
      </c>
      <c r="L9" s="13">
        <v>20000</v>
      </c>
      <c r="M9" s="13">
        <v>20000</v>
      </c>
      <c r="N9" s="13">
        <v>20000</v>
      </c>
      <c r="O9" s="13">
        <v>20000</v>
      </c>
      <c r="P9" s="16">
        <f t="shared" si="5"/>
        <v>100000</v>
      </c>
      <c r="Q9" s="16">
        <f t="shared" si="4"/>
        <v>545454.54545454541</v>
      </c>
      <c r="R9" s="15">
        <v>44008</v>
      </c>
    </row>
    <row r="10" spans="1:23">
      <c r="A10" s="31">
        <f t="shared" si="0"/>
        <v>6</v>
      </c>
      <c r="B10" s="31">
        <f t="shared" si="1"/>
        <v>27</v>
      </c>
      <c r="C10" s="31" t="str">
        <f t="shared" si="2"/>
        <v>6276</v>
      </c>
      <c r="D10" s="31">
        <f>IF(R10="","",VLOOKUP(C10,日付数値化!$E$3:$G$368,3,FALSE))</f>
        <v>179</v>
      </c>
      <c r="E10" s="31">
        <f>IF(R10="","",VLOOKUP(D10,日付数値化!$G$3:$H$368,2,FALSE))</f>
        <v>7</v>
      </c>
      <c r="G10" s="14">
        <f t="shared" si="3"/>
        <v>7</v>
      </c>
      <c r="H10" s="14"/>
      <c r="I10" s="14"/>
      <c r="J10" s="14"/>
      <c r="K10" s="13">
        <v>20000</v>
      </c>
      <c r="L10" s="13">
        <v>20000</v>
      </c>
      <c r="M10" s="13">
        <v>20000</v>
      </c>
      <c r="N10" s="13">
        <v>20000</v>
      </c>
      <c r="O10" s="13">
        <v>20000</v>
      </c>
      <c r="P10" s="16">
        <f t="shared" si="5"/>
        <v>100000</v>
      </c>
      <c r="Q10" s="16">
        <f t="shared" si="4"/>
        <v>636363.63636363635</v>
      </c>
      <c r="R10" s="15">
        <v>44009</v>
      </c>
    </row>
    <row r="11" spans="1:23">
      <c r="A11" s="31">
        <f t="shared" si="0"/>
        <v>6</v>
      </c>
      <c r="B11" s="31">
        <f t="shared" si="1"/>
        <v>28</v>
      </c>
      <c r="C11" s="31" t="str">
        <f t="shared" si="2"/>
        <v>6286</v>
      </c>
      <c r="D11" s="31">
        <f>IF(R11="","",VLOOKUP(C11,日付数値化!$E$3:$G$368,3,FALSE))</f>
        <v>180</v>
      </c>
      <c r="E11" s="31">
        <f>IF(R11="","",VLOOKUP(D11,日付数値化!$G$3:$H$368,2,FALSE))</f>
        <v>7</v>
      </c>
      <c r="G11" s="14">
        <f t="shared" si="3"/>
        <v>8</v>
      </c>
      <c r="H11" s="14"/>
      <c r="I11" s="14"/>
      <c r="J11" s="14"/>
      <c r="K11" s="13">
        <v>20000</v>
      </c>
      <c r="L11" s="13">
        <v>20000</v>
      </c>
      <c r="M11" s="13">
        <v>20000</v>
      </c>
      <c r="N11" s="13">
        <v>20000</v>
      </c>
      <c r="O11" s="13">
        <v>20000</v>
      </c>
      <c r="P11" s="16">
        <f t="shared" si="5"/>
        <v>100000</v>
      </c>
      <c r="Q11" s="16">
        <f t="shared" si="4"/>
        <v>727272.72727272729</v>
      </c>
      <c r="R11" s="15">
        <v>44010</v>
      </c>
    </row>
    <row r="12" spans="1:23">
      <c r="A12" s="31">
        <f t="shared" si="0"/>
        <v>6</v>
      </c>
      <c r="B12" s="31">
        <f t="shared" si="1"/>
        <v>29</v>
      </c>
      <c r="C12" s="31" t="str">
        <f t="shared" si="2"/>
        <v>6296</v>
      </c>
      <c r="D12" s="31">
        <f>IF(R12="","",VLOOKUP(C12,日付数値化!$E$3:$G$368,3,FALSE))</f>
        <v>181</v>
      </c>
      <c r="E12" s="31">
        <f>IF(R12="","",VLOOKUP(D12,日付数値化!$G$3:$H$368,2,FALSE))</f>
        <v>7</v>
      </c>
      <c r="G12" s="14">
        <f t="shared" si="3"/>
        <v>9</v>
      </c>
      <c r="H12" s="14"/>
      <c r="I12" s="14"/>
      <c r="J12" s="14"/>
      <c r="K12" s="13">
        <v>20000</v>
      </c>
      <c r="L12" s="13">
        <v>20000</v>
      </c>
      <c r="M12" s="13">
        <v>20000</v>
      </c>
      <c r="N12" s="13">
        <v>20000</v>
      </c>
      <c r="O12" s="13">
        <v>20000</v>
      </c>
      <c r="P12" s="16">
        <f t="shared" si="5"/>
        <v>100000</v>
      </c>
      <c r="Q12" s="16">
        <f t="shared" si="4"/>
        <v>818181.81818181823</v>
      </c>
      <c r="R12" s="15">
        <v>44011</v>
      </c>
    </row>
    <row r="13" spans="1:23">
      <c r="A13" s="31">
        <f t="shared" si="0"/>
        <v>6</v>
      </c>
      <c r="B13" s="31">
        <f t="shared" si="1"/>
        <v>30</v>
      </c>
      <c r="C13" s="31" t="str">
        <f t="shared" si="2"/>
        <v>6306</v>
      </c>
      <c r="D13" s="31">
        <f>IF(R13="","",VLOOKUP(C13,日付数値化!$E$3:$G$368,3,FALSE))</f>
        <v>182</v>
      </c>
      <c r="E13" s="31">
        <f>IF(R13="","",VLOOKUP(D13,日付数値化!$G$3:$H$368,2,FALSE))</f>
        <v>7</v>
      </c>
      <c r="G13" s="14">
        <f t="shared" si="3"/>
        <v>10</v>
      </c>
      <c r="H13" s="14"/>
      <c r="I13" s="14"/>
      <c r="J13" s="14"/>
      <c r="K13" s="13">
        <v>20000</v>
      </c>
      <c r="L13" s="13">
        <v>20000</v>
      </c>
      <c r="M13" s="13">
        <v>20000</v>
      </c>
      <c r="N13" s="13">
        <v>20000</v>
      </c>
      <c r="O13" s="13">
        <v>20000</v>
      </c>
      <c r="P13" s="16">
        <f t="shared" si="5"/>
        <v>100000</v>
      </c>
      <c r="Q13" s="16">
        <f t="shared" si="4"/>
        <v>909090.90909090918</v>
      </c>
      <c r="R13" s="15">
        <v>44012</v>
      </c>
    </row>
    <row r="14" spans="1:23">
      <c r="A14" s="31">
        <f t="shared" si="0"/>
        <v>7</v>
      </c>
      <c r="B14" s="31">
        <f t="shared" si="1"/>
        <v>1</v>
      </c>
      <c r="C14" s="31" t="str">
        <f t="shared" si="2"/>
        <v>717</v>
      </c>
      <c r="D14" s="31">
        <f>IF(R14="","",VLOOKUP(C14,日付数値化!$E$3:$G$368,3,FALSE))</f>
        <v>183</v>
      </c>
      <c r="E14" s="31">
        <f>IF(R14="","",VLOOKUP(D14,日付数値化!$G$3:$H$368,2,FALSE))</f>
        <v>7</v>
      </c>
      <c r="G14" s="14">
        <f t="shared" si="3"/>
        <v>11</v>
      </c>
      <c r="H14" s="14"/>
      <c r="I14" s="14"/>
      <c r="J14" s="14"/>
      <c r="K14" s="13">
        <v>20000</v>
      </c>
      <c r="L14" s="13">
        <v>20000</v>
      </c>
      <c r="M14" s="13">
        <v>20000</v>
      </c>
      <c r="N14" s="13">
        <v>20000</v>
      </c>
      <c r="O14" s="13">
        <v>20000</v>
      </c>
      <c r="P14" s="16">
        <f t="shared" si="5"/>
        <v>100000</v>
      </c>
      <c r="Q14" s="16">
        <f t="shared" si="4"/>
        <v>1000000.0000000001</v>
      </c>
      <c r="R14" s="15">
        <v>44013</v>
      </c>
    </row>
    <row r="15" spans="1:23">
      <c r="A15" s="31">
        <f t="shared" si="0"/>
        <v>7</v>
      </c>
      <c r="B15" s="31">
        <f t="shared" si="1"/>
        <v>2</v>
      </c>
      <c r="C15" s="31" t="str">
        <f t="shared" si="2"/>
        <v>727</v>
      </c>
      <c r="D15" s="31">
        <f>IF(R15="","",VLOOKUP(C15,日付数値化!$E$3:$G$368,3,FALSE))</f>
        <v>184</v>
      </c>
      <c r="E15" s="31">
        <f>IF(R15="","",VLOOKUP(D15,日付数値化!$G$3:$H$368,2,FALSE))</f>
        <v>7</v>
      </c>
      <c r="G15" s="14">
        <f t="shared" si="3"/>
        <v>12</v>
      </c>
      <c r="H15" s="14"/>
      <c r="I15" s="14"/>
      <c r="J15" s="14"/>
      <c r="K15" s="13">
        <v>20000</v>
      </c>
      <c r="L15" s="13">
        <v>20000</v>
      </c>
      <c r="M15" s="13">
        <v>20000</v>
      </c>
      <c r="N15" s="13">
        <v>20000</v>
      </c>
      <c r="O15" s="13">
        <v>20000</v>
      </c>
      <c r="P15" s="16">
        <f t="shared" si="5"/>
        <v>100000</v>
      </c>
      <c r="Q15" s="16">
        <f t="shared" si="4"/>
        <v>1090909.0909090911</v>
      </c>
      <c r="R15" s="15">
        <v>44014</v>
      </c>
    </row>
    <row r="16" spans="1:23">
      <c r="A16" s="31">
        <f t="shared" si="0"/>
        <v>7</v>
      </c>
      <c r="B16" s="31">
        <f t="shared" si="1"/>
        <v>3</v>
      </c>
      <c r="C16" s="31" t="str">
        <f t="shared" si="2"/>
        <v>737</v>
      </c>
      <c r="D16" s="31">
        <f>IF(R16="","",VLOOKUP(C16,日付数値化!$E$3:$G$368,3,FALSE))</f>
        <v>185</v>
      </c>
      <c r="E16" s="31">
        <f>IF(R16="","",VLOOKUP(D16,日付数値化!$G$3:$H$368,2,FALSE))</f>
        <v>7</v>
      </c>
      <c r="G16" s="14">
        <f t="shared" si="3"/>
        <v>13</v>
      </c>
      <c r="H16" s="14"/>
      <c r="I16" s="14"/>
      <c r="J16" s="14"/>
      <c r="K16" s="13">
        <v>20000</v>
      </c>
      <c r="L16" s="13">
        <v>20000</v>
      </c>
      <c r="M16" s="13">
        <v>20000</v>
      </c>
      <c r="N16" s="13">
        <v>20000</v>
      </c>
      <c r="O16" s="13">
        <v>20000</v>
      </c>
      <c r="P16" s="16">
        <f t="shared" si="5"/>
        <v>100000</v>
      </c>
      <c r="Q16" s="16">
        <f t="shared" si="4"/>
        <v>1181818.1818181819</v>
      </c>
      <c r="R16" s="15">
        <v>44015</v>
      </c>
    </row>
    <row r="17" spans="1:23">
      <c r="A17" s="31">
        <f t="shared" si="0"/>
        <v>7</v>
      </c>
      <c r="B17" s="31">
        <f t="shared" si="1"/>
        <v>4</v>
      </c>
      <c r="C17" s="31" t="str">
        <f t="shared" si="2"/>
        <v>747</v>
      </c>
      <c r="D17" s="31">
        <f>IF(R17="","",VLOOKUP(C17,日付数値化!$E$3:$G$368,3,FALSE))</f>
        <v>186</v>
      </c>
      <c r="E17" s="31">
        <f>IF(R17="","",VLOOKUP(D17,日付数値化!$G$3:$H$368,2,FALSE))</f>
        <v>7</v>
      </c>
      <c r="G17" s="14">
        <f t="shared" si="3"/>
        <v>14</v>
      </c>
      <c r="H17" s="14"/>
      <c r="I17" s="14"/>
      <c r="J17" s="14"/>
      <c r="K17" s="13">
        <v>20000</v>
      </c>
      <c r="L17" s="13">
        <v>20000</v>
      </c>
      <c r="M17" s="13">
        <v>20000</v>
      </c>
      <c r="N17" s="13">
        <v>20000</v>
      </c>
      <c r="O17" s="13">
        <v>20000</v>
      </c>
      <c r="P17" s="16">
        <f t="shared" si="5"/>
        <v>100000</v>
      </c>
      <c r="Q17" s="16">
        <f t="shared" si="4"/>
        <v>1272727.2727272727</v>
      </c>
      <c r="R17" s="15">
        <v>44016</v>
      </c>
    </row>
    <row r="18" spans="1:23">
      <c r="A18" s="31">
        <f t="shared" si="0"/>
        <v>7</v>
      </c>
      <c r="B18" s="31">
        <f t="shared" si="1"/>
        <v>5</v>
      </c>
      <c r="C18" s="31" t="str">
        <f t="shared" si="2"/>
        <v>757</v>
      </c>
      <c r="D18" s="31">
        <f>IF(R18="","",VLOOKUP(C18,日付数値化!$E$3:$G$368,3,FALSE))</f>
        <v>187</v>
      </c>
      <c r="E18" s="31">
        <f>IF(R18="","",VLOOKUP(D18,日付数値化!$G$3:$H$368,2,FALSE))</f>
        <v>7</v>
      </c>
      <c r="G18" s="14">
        <f t="shared" si="3"/>
        <v>15</v>
      </c>
      <c r="H18" s="14"/>
      <c r="I18" s="14"/>
      <c r="J18" s="14"/>
      <c r="K18" s="13">
        <v>20000</v>
      </c>
      <c r="L18" s="13">
        <v>20000</v>
      </c>
      <c r="M18" s="13">
        <v>20000</v>
      </c>
      <c r="N18" s="13">
        <v>20000</v>
      </c>
      <c r="O18" s="13">
        <v>20000</v>
      </c>
      <c r="P18" s="16">
        <f t="shared" si="5"/>
        <v>100000</v>
      </c>
      <c r="Q18" s="16">
        <f t="shared" si="4"/>
        <v>1363636.3636363635</v>
      </c>
      <c r="R18" s="15">
        <v>44017</v>
      </c>
    </row>
    <row r="19" spans="1:23">
      <c r="A19" s="31">
        <f t="shared" si="0"/>
        <v>7</v>
      </c>
      <c r="B19" s="31">
        <f t="shared" si="1"/>
        <v>6</v>
      </c>
      <c r="C19" s="31" t="str">
        <f t="shared" si="2"/>
        <v>767</v>
      </c>
      <c r="D19" s="31">
        <f>IF(R19="","",VLOOKUP(C19,日付数値化!$E$3:$G$368,3,FALSE))</f>
        <v>188</v>
      </c>
      <c r="E19" s="31">
        <f>IF(R19="","",VLOOKUP(D19,日付数値化!$G$3:$H$368,2,FALSE))</f>
        <v>7</v>
      </c>
      <c r="G19" s="14">
        <f t="shared" si="3"/>
        <v>16</v>
      </c>
      <c r="H19" s="14"/>
      <c r="I19" s="14"/>
      <c r="J19" s="14"/>
      <c r="K19" s="13">
        <v>20000</v>
      </c>
      <c r="L19" s="13">
        <v>20000</v>
      </c>
      <c r="M19" s="13">
        <v>20000</v>
      </c>
      <c r="N19" s="13">
        <v>20000</v>
      </c>
      <c r="O19" s="13">
        <v>20000</v>
      </c>
      <c r="P19" s="16">
        <f t="shared" si="5"/>
        <v>100000</v>
      </c>
      <c r="Q19" s="16">
        <f t="shared" si="4"/>
        <v>1454545.4545454544</v>
      </c>
      <c r="R19" s="15">
        <v>44018</v>
      </c>
    </row>
    <row r="20" spans="1:23">
      <c r="A20" s="31">
        <f t="shared" si="0"/>
        <v>7</v>
      </c>
      <c r="B20" s="31">
        <f t="shared" si="1"/>
        <v>7</v>
      </c>
      <c r="C20" s="31" t="str">
        <f t="shared" si="2"/>
        <v>777</v>
      </c>
      <c r="D20" s="31">
        <f>IF(R20="","",VLOOKUP(C20,日付数値化!$E$3:$G$368,3,FALSE))</f>
        <v>189</v>
      </c>
      <c r="E20" s="31">
        <f>IF(R20="","",VLOOKUP(D20,日付数値化!$G$3:$H$368,2,FALSE))</f>
        <v>7</v>
      </c>
      <c r="G20" s="14">
        <f t="shared" si="3"/>
        <v>17</v>
      </c>
      <c r="H20" s="14"/>
      <c r="I20" s="14"/>
      <c r="J20" s="14"/>
      <c r="K20" s="13">
        <v>20000</v>
      </c>
      <c r="L20" s="13">
        <v>20000</v>
      </c>
      <c r="M20" s="13">
        <v>20000</v>
      </c>
      <c r="N20" s="13">
        <v>20000</v>
      </c>
      <c r="O20" s="13">
        <v>20000</v>
      </c>
      <c r="P20" s="16">
        <f t="shared" si="5"/>
        <v>100000</v>
      </c>
      <c r="Q20" s="16">
        <f t="shared" si="4"/>
        <v>1545454.5454545452</v>
      </c>
      <c r="R20" s="15">
        <v>44019</v>
      </c>
    </row>
    <row r="21" spans="1:23">
      <c r="A21" s="31">
        <f t="shared" si="0"/>
        <v>7</v>
      </c>
      <c r="B21" s="31">
        <f t="shared" si="1"/>
        <v>8</v>
      </c>
      <c r="C21" s="31" t="str">
        <f t="shared" si="2"/>
        <v>787</v>
      </c>
      <c r="D21" s="31">
        <f>IF(R21="","",VLOOKUP(C21,日付数値化!$E$3:$G$368,3,FALSE))</f>
        <v>190</v>
      </c>
      <c r="E21" s="31">
        <f>IF(R21="","",VLOOKUP(D21,日付数値化!$G$3:$H$368,2,FALSE))</f>
        <v>7</v>
      </c>
      <c r="G21" s="14">
        <f t="shared" si="3"/>
        <v>18</v>
      </c>
      <c r="H21" s="14"/>
      <c r="I21" s="14"/>
      <c r="J21" s="14"/>
      <c r="K21" s="13">
        <v>20000</v>
      </c>
      <c r="L21" s="13">
        <v>20000</v>
      </c>
      <c r="M21" s="13">
        <v>20000</v>
      </c>
      <c r="N21" s="13">
        <v>20000</v>
      </c>
      <c r="O21" s="13">
        <v>20000</v>
      </c>
      <c r="P21" s="16">
        <f t="shared" si="5"/>
        <v>100000</v>
      </c>
      <c r="Q21" s="16">
        <f t="shared" si="4"/>
        <v>1636363.636363636</v>
      </c>
      <c r="R21" s="15">
        <v>44020</v>
      </c>
    </row>
    <row r="22" spans="1:23">
      <c r="A22" s="31">
        <f t="shared" si="0"/>
        <v>7</v>
      </c>
      <c r="B22" s="31">
        <f t="shared" si="1"/>
        <v>9</v>
      </c>
      <c r="C22" s="31" t="str">
        <f t="shared" si="2"/>
        <v>797</v>
      </c>
      <c r="D22" s="31">
        <f>IF(R22="","",VLOOKUP(C22,日付数値化!$E$3:$G$368,3,FALSE))</f>
        <v>191</v>
      </c>
      <c r="E22" s="31">
        <f>IF(R22="","",VLOOKUP(D22,日付数値化!$G$3:$H$368,2,FALSE))</f>
        <v>7</v>
      </c>
      <c r="G22" s="14">
        <f t="shared" si="3"/>
        <v>19</v>
      </c>
      <c r="H22" s="14"/>
      <c r="I22" s="14"/>
      <c r="J22" s="14"/>
      <c r="K22" s="13">
        <v>20000</v>
      </c>
      <c r="L22" s="13">
        <v>20000</v>
      </c>
      <c r="M22" s="13">
        <v>20000</v>
      </c>
      <c r="N22" s="13">
        <v>20000</v>
      </c>
      <c r="O22" s="13">
        <v>20000</v>
      </c>
      <c r="P22" s="16">
        <f t="shared" si="5"/>
        <v>100000</v>
      </c>
      <c r="Q22" s="16">
        <f t="shared" si="4"/>
        <v>1727272.7272727268</v>
      </c>
      <c r="R22" s="15">
        <v>44021</v>
      </c>
    </row>
    <row r="23" spans="1:23">
      <c r="A23" s="31">
        <f t="shared" si="0"/>
        <v>7</v>
      </c>
      <c r="B23" s="31">
        <f t="shared" si="1"/>
        <v>10</v>
      </c>
      <c r="C23" s="31" t="str">
        <f t="shared" si="2"/>
        <v>7107</v>
      </c>
      <c r="D23" s="31">
        <f>IF(R23="","",VLOOKUP(C23,日付数値化!$E$3:$G$368,3,FALSE))</f>
        <v>192</v>
      </c>
      <c r="E23" s="31">
        <f>IF(R23="","",VLOOKUP(D23,日付数値化!$G$3:$H$368,2,FALSE))</f>
        <v>7</v>
      </c>
      <c r="G23" s="14">
        <f t="shared" si="3"/>
        <v>20</v>
      </c>
      <c r="H23" s="14"/>
      <c r="I23" s="14"/>
      <c r="J23" s="14"/>
      <c r="K23" s="13">
        <v>20000</v>
      </c>
      <c r="L23" s="13">
        <v>20000</v>
      </c>
      <c r="M23" s="13">
        <v>20000</v>
      </c>
      <c r="N23" s="13">
        <v>20000</v>
      </c>
      <c r="O23" s="13">
        <v>20000</v>
      </c>
      <c r="P23" s="16">
        <f t="shared" si="5"/>
        <v>100000</v>
      </c>
      <c r="Q23" s="16">
        <f t="shared" si="4"/>
        <v>1818181.8181818177</v>
      </c>
      <c r="R23" s="15">
        <v>44022</v>
      </c>
    </row>
    <row r="24" spans="1:23">
      <c r="A24" s="31">
        <f t="shared" si="0"/>
        <v>7</v>
      </c>
      <c r="B24" s="31">
        <f t="shared" si="1"/>
        <v>11</v>
      </c>
      <c r="C24" s="31" t="str">
        <f t="shared" si="2"/>
        <v>7117</v>
      </c>
      <c r="D24" s="31">
        <f>IF(R24="","",VLOOKUP(C24,日付数値化!$E$3:$G$368,3,FALSE))</f>
        <v>193</v>
      </c>
      <c r="E24" s="31">
        <f>IF(R24="","",VLOOKUP(D24,日付数値化!$G$3:$H$368,2,FALSE))</f>
        <v>7</v>
      </c>
      <c r="G24" s="14">
        <f t="shared" si="3"/>
        <v>21</v>
      </c>
      <c r="H24" s="14"/>
      <c r="I24" s="14"/>
      <c r="J24" s="14"/>
      <c r="K24" s="13">
        <v>20000</v>
      </c>
      <c r="L24" s="13">
        <v>20000</v>
      </c>
      <c r="M24" s="13">
        <v>20000</v>
      </c>
      <c r="N24" s="13">
        <v>20000</v>
      </c>
      <c r="O24" s="13">
        <v>20000</v>
      </c>
      <c r="P24" s="16">
        <f t="shared" si="5"/>
        <v>100000</v>
      </c>
      <c r="Q24" s="16">
        <f t="shared" si="4"/>
        <v>1909090.9090909085</v>
      </c>
      <c r="R24" s="15">
        <v>44023</v>
      </c>
    </row>
    <row r="25" spans="1:23">
      <c r="A25" s="31">
        <f t="shared" si="0"/>
        <v>7</v>
      </c>
      <c r="B25" s="31">
        <f t="shared" si="1"/>
        <v>12</v>
      </c>
      <c r="C25" s="31" t="str">
        <f t="shared" si="2"/>
        <v>7127</v>
      </c>
      <c r="D25" s="31">
        <f>IF(R25="","",VLOOKUP(C25,日付数値化!$E$3:$G$368,3,FALSE))</f>
        <v>194</v>
      </c>
      <c r="E25" s="31">
        <f>IF(R25="","",VLOOKUP(D25,日付数値化!$G$3:$H$368,2,FALSE))</f>
        <v>7</v>
      </c>
      <c r="G25" s="14">
        <f t="shared" si="3"/>
        <v>22</v>
      </c>
      <c r="H25" s="14"/>
      <c r="I25" s="14"/>
      <c r="J25" s="14"/>
      <c r="K25" s="13">
        <v>20000</v>
      </c>
      <c r="L25" s="13">
        <v>20000</v>
      </c>
      <c r="M25" s="13">
        <v>20000</v>
      </c>
      <c r="N25" s="13">
        <v>20000</v>
      </c>
      <c r="O25" s="13">
        <v>20000</v>
      </c>
      <c r="P25" s="16">
        <f t="shared" si="5"/>
        <v>100000</v>
      </c>
      <c r="Q25" s="16">
        <f t="shared" si="4"/>
        <v>1999999.9999999993</v>
      </c>
      <c r="R25" s="15">
        <v>44024</v>
      </c>
    </row>
    <row r="26" spans="1:23">
      <c r="A26" s="31">
        <f t="shared" si="0"/>
        <v>7</v>
      </c>
      <c r="B26" s="31">
        <f t="shared" si="1"/>
        <v>13</v>
      </c>
      <c r="C26" s="31" t="str">
        <f t="shared" si="2"/>
        <v>7137</v>
      </c>
      <c r="D26" s="31">
        <f>IF(R26="","",VLOOKUP(C26,日付数値化!$E$3:$G$368,3,FALSE))</f>
        <v>195</v>
      </c>
      <c r="E26" s="31">
        <f>IF(R26="","",VLOOKUP(D26,日付数値化!$G$3:$H$368,2,FALSE))</f>
        <v>7</v>
      </c>
      <c r="G26" s="14">
        <f t="shared" si="3"/>
        <v>23</v>
      </c>
      <c r="H26" s="14"/>
      <c r="I26" s="14"/>
      <c r="J26" s="14"/>
      <c r="K26" s="13">
        <v>20000</v>
      </c>
      <c r="L26" s="13">
        <v>20000</v>
      </c>
      <c r="M26" s="13">
        <v>20000</v>
      </c>
      <c r="N26" s="13">
        <v>20000</v>
      </c>
      <c r="O26" s="13">
        <v>20000</v>
      </c>
      <c r="P26" s="16">
        <f t="shared" si="5"/>
        <v>100000</v>
      </c>
      <c r="Q26" s="16">
        <f t="shared" si="4"/>
        <v>2090909.0909090901</v>
      </c>
      <c r="R26" s="15">
        <v>44025</v>
      </c>
    </row>
    <row r="27" spans="1:23">
      <c r="A27" s="31">
        <f t="shared" si="0"/>
        <v>7</v>
      </c>
      <c r="B27" s="31">
        <f t="shared" si="1"/>
        <v>14</v>
      </c>
      <c r="C27" s="31" t="str">
        <f t="shared" si="2"/>
        <v>7147</v>
      </c>
      <c r="D27" s="31">
        <f>IF(R27="","",VLOOKUP(C27,日付数値化!$E$3:$G$368,3,FALSE))</f>
        <v>196</v>
      </c>
      <c r="E27" s="31">
        <f>IF(R27="","",VLOOKUP(D27,日付数値化!$G$3:$H$368,2,FALSE))</f>
        <v>7</v>
      </c>
      <c r="G27" s="14">
        <f t="shared" si="3"/>
        <v>24</v>
      </c>
      <c r="H27" s="14"/>
      <c r="I27" s="14"/>
      <c r="J27" s="14"/>
      <c r="K27" s="13">
        <v>20000</v>
      </c>
      <c r="L27" s="13">
        <v>20000</v>
      </c>
      <c r="M27" s="13">
        <v>20000</v>
      </c>
      <c r="N27" s="13">
        <v>20000</v>
      </c>
      <c r="O27" s="13">
        <v>20000</v>
      </c>
      <c r="P27" s="16">
        <f t="shared" si="5"/>
        <v>100000</v>
      </c>
      <c r="Q27" s="16">
        <f t="shared" si="4"/>
        <v>2181818.1818181812</v>
      </c>
      <c r="R27" s="15">
        <v>44026</v>
      </c>
    </row>
    <row r="28" spans="1:23">
      <c r="A28" s="31">
        <f t="shared" si="0"/>
        <v>7</v>
      </c>
      <c r="B28" s="31">
        <f t="shared" si="1"/>
        <v>15</v>
      </c>
      <c r="C28" s="31" t="str">
        <f t="shared" si="2"/>
        <v>7157</v>
      </c>
      <c r="D28" s="31">
        <f>IF(R28="","",VLOOKUP(C28,日付数値化!$E$3:$G$368,3,FALSE))</f>
        <v>197</v>
      </c>
      <c r="E28" s="31">
        <f>IF(R28="","",VLOOKUP(D28,日付数値化!$G$3:$H$368,2,FALSE))</f>
        <v>7</v>
      </c>
      <c r="G28" s="14">
        <f t="shared" si="3"/>
        <v>25</v>
      </c>
      <c r="H28" s="14"/>
      <c r="I28" s="14"/>
      <c r="J28" s="14"/>
      <c r="K28" s="13">
        <v>20000</v>
      </c>
      <c r="L28" s="13">
        <v>20000</v>
      </c>
      <c r="M28" s="13">
        <v>20000</v>
      </c>
      <c r="N28" s="13">
        <v>20000</v>
      </c>
      <c r="O28" s="13">
        <v>20000</v>
      </c>
      <c r="P28" s="16">
        <f t="shared" si="5"/>
        <v>100000</v>
      </c>
      <c r="Q28" s="16">
        <f t="shared" si="4"/>
        <v>2272727.272727272</v>
      </c>
      <c r="R28" s="15">
        <v>44027</v>
      </c>
      <c r="T28" s="4"/>
      <c r="U28" s="4"/>
      <c r="V28" s="4"/>
      <c r="W28" s="4"/>
    </row>
    <row r="29" spans="1:23">
      <c r="A29" s="31">
        <f t="shared" si="0"/>
        <v>7</v>
      </c>
      <c r="B29" s="31">
        <f t="shared" si="1"/>
        <v>16</v>
      </c>
      <c r="C29" s="31" t="str">
        <f t="shared" si="2"/>
        <v>7167</v>
      </c>
      <c r="D29" s="31">
        <f>IF(R29="","",VLOOKUP(C29,日付数値化!$E$3:$G$368,3,FALSE))</f>
        <v>198</v>
      </c>
      <c r="E29" s="31">
        <f>IF(R29="","",VLOOKUP(D29,日付数値化!$G$3:$H$368,2,FALSE))</f>
        <v>7</v>
      </c>
      <c r="G29" s="14">
        <f t="shared" si="3"/>
        <v>26</v>
      </c>
      <c r="H29" s="14"/>
      <c r="I29" s="14"/>
      <c r="J29" s="14"/>
      <c r="K29" s="13">
        <v>20000</v>
      </c>
      <c r="L29" s="13">
        <v>20000</v>
      </c>
      <c r="M29" s="13">
        <v>20000</v>
      </c>
      <c r="N29" s="13">
        <v>20000</v>
      </c>
      <c r="O29" s="13">
        <v>20000</v>
      </c>
      <c r="P29" s="16">
        <f t="shared" si="5"/>
        <v>100000</v>
      </c>
      <c r="Q29" s="16">
        <f t="shared" si="4"/>
        <v>2363636.3636363628</v>
      </c>
      <c r="R29" s="15">
        <v>44028</v>
      </c>
      <c r="T29" s="4"/>
      <c r="U29" s="4"/>
      <c r="V29" s="4"/>
      <c r="W29" s="4"/>
    </row>
    <row r="30" spans="1:23">
      <c r="A30" s="31">
        <f t="shared" si="0"/>
        <v>7</v>
      </c>
      <c r="B30" s="31">
        <f t="shared" si="1"/>
        <v>17</v>
      </c>
      <c r="C30" s="31" t="str">
        <f t="shared" si="2"/>
        <v>7177</v>
      </c>
      <c r="D30" s="31">
        <f>IF(R30="","",VLOOKUP(C30,日付数値化!$E$3:$G$368,3,FALSE))</f>
        <v>199</v>
      </c>
      <c r="E30" s="31">
        <f>IF(R30="","",VLOOKUP(D30,日付数値化!$G$3:$H$368,2,FALSE))</f>
        <v>7</v>
      </c>
      <c r="G30" s="14">
        <f t="shared" si="3"/>
        <v>27</v>
      </c>
      <c r="H30" s="14"/>
      <c r="I30" s="14"/>
      <c r="J30" s="14"/>
      <c r="K30" s="13">
        <v>20000</v>
      </c>
      <c r="L30" s="13">
        <v>20000</v>
      </c>
      <c r="M30" s="13">
        <v>20000</v>
      </c>
      <c r="N30" s="13">
        <v>20000</v>
      </c>
      <c r="O30" s="13">
        <v>20000</v>
      </c>
      <c r="P30" s="16">
        <f t="shared" si="5"/>
        <v>100000</v>
      </c>
      <c r="Q30" s="16">
        <f t="shared" si="4"/>
        <v>2454545.4545454537</v>
      </c>
      <c r="R30" s="15">
        <v>44029</v>
      </c>
      <c r="T30" s="4"/>
      <c r="U30" s="4"/>
      <c r="V30" s="4"/>
      <c r="W30" s="4"/>
    </row>
    <row r="31" spans="1:23">
      <c r="A31" s="31">
        <f t="shared" si="0"/>
        <v>7</v>
      </c>
      <c r="B31" s="31">
        <f t="shared" si="1"/>
        <v>18</v>
      </c>
      <c r="C31" s="31" t="str">
        <f t="shared" si="2"/>
        <v>7187</v>
      </c>
      <c r="D31" s="31">
        <f>IF(R31="","",VLOOKUP(C31,日付数値化!$E$3:$G$368,3,FALSE))</f>
        <v>200</v>
      </c>
      <c r="E31" s="31">
        <f>IF(R31="","",VLOOKUP(D31,日付数値化!$G$3:$H$368,2,FALSE))</f>
        <v>7</v>
      </c>
      <c r="G31" s="14">
        <f t="shared" si="3"/>
        <v>28</v>
      </c>
      <c r="H31" s="14"/>
      <c r="I31" s="14"/>
      <c r="J31" s="14"/>
      <c r="K31" s="13">
        <v>20000</v>
      </c>
      <c r="L31" s="13">
        <v>20000</v>
      </c>
      <c r="M31" s="13">
        <v>20000</v>
      </c>
      <c r="N31" s="13">
        <v>20000</v>
      </c>
      <c r="O31" s="13">
        <v>20000</v>
      </c>
      <c r="P31" s="16">
        <f t="shared" si="5"/>
        <v>100000</v>
      </c>
      <c r="Q31" s="16">
        <f t="shared" si="4"/>
        <v>2545454.5454545445</v>
      </c>
      <c r="R31" s="15">
        <v>44030</v>
      </c>
      <c r="T31" s="4"/>
      <c r="U31" s="4"/>
      <c r="V31" s="4"/>
      <c r="W31" s="4"/>
    </row>
    <row r="32" spans="1:23">
      <c r="A32" s="31">
        <f t="shared" si="0"/>
        <v>7</v>
      </c>
      <c r="B32" s="31">
        <f t="shared" si="1"/>
        <v>19</v>
      </c>
      <c r="C32" s="31" t="str">
        <f t="shared" si="2"/>
        <v>7197</v>
      </c>
      <c r="D32" s="31">
        <f>IF(R32="","",VLOOKUP(C32,日付数値化!$E$3:$G$368,3,FALSE))</f>
        <v>201</v>
      </c>
      <c r="E32" s="31">
        <f>IF(R32="","",VLOOKUP(D32,日付数値化!$G$3:$H$368,2,FALSE))</f>
        <v>7</v>
      </c>
      <c r="G32" s="14">
        <f t="shared" si="3"/>
        <v>29</v>
      </c>
      <c r="H32" s="14"/>
      <c r="I32" s="14"/>
      <c r="J32" s="14"/>
      <c r="K32" s="13">
        <v>20000</v>
      </c>
      <c r="L32" s="13">
        <v>20000</v>
      </c>
      <c r="M32" s="13">
        <v>20000</v>
      </c>
      <c r="N32" s="13">
        <v>20000</v>
      </c>
      <c r="O32" s="13">
        <v>20000</v>
      </c>
      <c r="P32" s="16">
        <f t="shared" si="5"/>
        <v>100000</v>
      </c>
      <c r="Q32" s="16">
        <f t="shared" si="4"/>
        <v>2636363.6363636353</v>
      </c>
      <c r="R32" s="15">
        <v>44031</v>
      </c>
      <c r="T32" s="4"/>
      <c r="U32" s="4"/>
      <c r="V32" s="4"/>
      <c r="W32" s="4"/>
    </row>
    <row r="33" spans="1:23">
      <c r="A33" s="31">
        <f t="shared" si="0"/>
        <v>1</v>
      </c>
      <c r="B33" s="31">
        <f t="shared" si="1"/>
        <v>0</v>
      </c>
      <c r="C33" s="31" t="str">
        <f t="shared" si="2"/>
        <v/>
      </c>
      <c r="D33" s="31" t="str">
        <f>IF(R33="","",VLOOKUP(C33,日付数値化!$E$3:$G$368,3,FALSE))</f>
        <v/>
      </c>
      <c r="E33" s="31" t="str">
        <f>IF(R33="","",VLOOKUP(D33,日付数値化!$G$3:$H$368,2,FALSE))</f>
        <v/>
      </c>
      <c r="G33" s="14">
        <f t="shared" si="3"/>
        <v>30</v>
      </c>
      <c r="H33" s="14"/>
      <c r="I33" s="14"/>
      <c r="J33" s="14"/>
      <c r="K33" s="16"/>
      <c r="L33" s="16"/>
      <c r="M33" s="16"/>
      <c r="N33" s="16"/>
      <c r="O33" s="16"/>
      <c r="P33" s="16">
        <f t="shared" si="5"/>
        <v>0</v>
      </c>
      <c r="Q33" s="16">
        <f t="shared" si="4"/>
        <v>2636363.6363636353</v>
      </c>
      <c r="R33" s="15"/>
      <c r="T33" s="4"/>
      <c r="U33" s="4"/>
      <c r="V33" s="4"/>
      <c r="W33" s="4"/>
    </row>
    <row r="34" spans="1:23">
      <c r="A34" s="31">
        <f t="shared" si="0"/>
        <v>1</v>
      </c>
      <c r="B34" s="31">
        <f t="shared" si="1"/>
        <v>0</v>
      </c>
      <c r="C34" s="31" t="str">
        <f t="shared" si="2"/>
        <v/>
      </c>
      <c r="D34" s="31" t="str">
        <f>IF(R34="","",VLOOKUP(C34,日付数値化!$E$3:$G$368,3,FALSE))</f>
        <v/>
      </c>
      <c r="E34" s="31" t="str">
        <f>IF(R34="","",VLOOKUP(D34,日付数値化!$G$3:$H$368,2,FALSE))</f>
        <v/>
      </c>
      <c r="G34" s="14">
        <f t="shared" si="3"/>
        <v>31</v>
      </c>
      <c r="H34" s="14"/>
      <c r="I34" s="14"/>
      <c r="J34" s="14"/>
      <c r="K34" s="16"/>
      <c r="L34" s="16"/>
      <c r="M34" s="16"/>
      <c r="N34" s="16"/>
      <c r="O34" s="16"/>
      <c r="P34" s="16">
        <f t="shared" si="5"/>
        <v>0</v>
      </c>
      <c r="Q34" s="16">
        <f t="shared" si="4"/>
        <v>2636363.6363636353</v>
      </c>
      <c r="R34" s="15"/>
      <c r="T34" s="4"/>
      <c r="U34" s="4"/>
      <c r="V34" s="4"/>
      <c r="W34" s="4"/>
    </row>
    <row r="35" spans="1:23">
      <c r="A35" s="31">
        <f t="shared" si="0"/>
        <v>1</v>
      </c>
      <c r="B35" s="31">
        <f t="shared" si="1"/>
        <v>0</v>
      </c>
      <c r="C35" s="31" t="str">
        <f t="shared" si="2"/>
        <v/>
      </c>
      <c r="D35" s="31" t="str">
        <f>IF(R35="","",VLOOKUP(C35,日付数値化!$E$3:$G$368,3,FALSE))</f>
        <v/>
      </c>
      <c r="E35" s="31" t="str">
        <f>IF(R35="","",VLOOKUP(D35,日付数値化!$G$3:$H$368,2,FALSE))</f>
        <v/>
      </c>
      <c r="G35" s="14">
        <f t="shared" si="3"/>
        <v>32</v>
      </c>
      <c r="H35" s="14"/>
      <c r="I35" s="14"/>
      <c r="J35" s="14"/>
      <c r="K35" s="16"/>
      <c r="L35" s="16"/>
      <c r="M35" s="16"/>
      <c r="N35" s="16"/>
      <c r="O35" s="16"/>
      <c r="P35" s="16">
        <f t="shared" si="5"/>
        <v>0</v>
      </c>
      <c r="Q35" s="16">
        <f t="shared" si="4"/>
        <v>2636363.6363636353</v>
      </c>
      <c r="R35" s="15"/>
      <c r="T35" s="4"/>
      <c r="U35" s="4"/>
      <c r="V35" s="4"/>
      <c r="W35" s="4"/>
    </row>
    <row r="36" spans="1:23">
      <c r="A36" s="31">
        <f t="shared" si="0"/>
        <v>1</v>
      </c>
      <c r="B36" s="31">
        <f t="shared" si="1"/>
        <v>0</v>
      </c>
      <c r="C36" s="31" t="str">
        <f t="shared" si="2"/>
        <v/>
      </c>
      <c r="D36" s="31" t="str">
        <f>IF(R36="","",VLOOKUP(C36,日付数値化!$E$3:$G$368,3,FALSE))</f>
        <v/>
      </c>
      <c r="E36" s="31" t="str">
        <f>IF(R36="","",VLOOKUP(D36,日付数値化!$G$3:$H$368,2,FALSE))</f>
        <v/>
      </c>
      <c r="G36" s="14">
        <f t="shared" si="3"/>
        <v>33</v>
      </c>
      <c r="H36" s="14"/>
      <c r="I36" s="14"/>
      <c r="J36" s="14"/>
      <c r="K36" s="16"/>
      <c r="L36" s="16"/>
      <c r="M36" s="16"/>
      <c r="N36" s="16"/>
      <c r="O36" s="16"/>
      <c r="P36" s="16">
        <f t="shared" si="5"/>
        <v>0</v>
      </c>
      <c r="Q36" s="16">
        <f t="shared" si="4"/>
        <v>2636363.6363636353</v>
      </c>
      <c r="R36" s="15"/>
      <c r="T36" s="4"/>
      <c r="U36" s="4"/>
      <c r="V36" s="4"/>
      <c r="W36" s="4"/>
    </row>
    <row r="37" spans="1:23">
      <c r="A37" s="31">
        <f t="shared" si="0"/>
        <v>1</v>
      </c>
      <c r="B37" s="31">
        <f t="shared" si="1"/>
        <v>0</v>
      </c>
      <c r="C37" s="31" t="str">
        <f t="shared" si="2"/>
        <v/>
      </c>
      <c r="D37" s="31" t="str">
        <f>IF(R37="","",VLOOKUP(C37,日付数値化!$E$3:$G$368,3,FALSE))</f>
        <v/>
      </c>
      <c r="E37" s="31" t="str">
        <f>IF(R37="","",VLOOKUP(D37,日付数値化!$G$3:$H$368,2,FALSE))</f>
        <v/>
      </c>
      <c r="G37" s="14">
        <f t="shared" si="3"/>
        <v>34</v>
      </c>
      <c r="H37" s="14"/>
      <c r="I37" s="14"/>
      <c r="J37" s="14"/>
      <c r="K37" s="16"/>
      <c r="L37" s="16"/>
      <c r="M37" s="16"/>
      <c r="N37" s="16"/>
      <c r="O37" s="16"/>
      <c r="P37" s="16">
        <f t="shared" si="5"/>
        <v>0</v>
      </c>
      <c r="Q37" s="16">
        <f t="shared" si="4"/>
        <v>2636363.6363636353</v>
      </c>
      <c r="R37" s="15"/>
      <c r="T37" s="4"/>
      <c r="U37" s="4"/>
      <c r="V37" s="4"/>
      <c r="W37" s="4"/>
    </row>
    <row r="38" spans="1:23">
      <c r="A38" s="31">
        <f t="shared" si="0"/>
        <v>1</v>
      </c>
      <c r="B38" s="31">
        <f t="shared" si="1"/>
        <v>0</v>
      </c>
      <c r="C38" s="31" t="str">
        <f t="shared" si="2"/>
        <v/>
      </c>
      <c r="D38" s="31" t="str">
        <f>IF(R38="","",VLOOKUP(C38,日付数値化!$E$3:$G$368,3,FALSE))</f>
        <v/>
      </c>
      <c r="E38" s="31" t="str">
        <f>IF(R38="","",VLOOKUP(D38,日付数値化!$G$3:$H$368,2,FALSE))</f>
        <v/>
      </c>
      <c r="G38" s="14">
        <f t="shared" si="3"/>
        <v>35</v>
      </c>
      <c r="H38" s="14"/>
      <c r="I38" s="14"/>
      <c r="J38" s="14"/>
      <c r="K38" s="16"/>
      <c r="L38" s="16"/>
      <c r="M38" s="16"/>
      <c r="N38" s="16"/>
      <c r="O38" s="16"/>
      <c r="P38" s="16">
        <f t="shared" si="5"/>
        <v>0</v>
      </c>
      <c r="Q38" s="16">
        <f t="shared" si="4"/>
        <v>2636363.6363636353</v>
      </c>
      <c r="R38" s="15"/>
      <c r="T38" s="4"/>
      <c r="U38" s="4"/>
      <c r="V38" s="4"/>
      <c r="W38" s="4"/>
    </row>
    <row r="39" spans="1:23">
      <c r="A39" s="31">
        <f t="shared" si="0"/>
        <v>1</v>
      </c>
      <c r="B39" s="31">
        <f t="shared" si="1"/>
        <v>0</v>
      </c>
      <c r="C39" s="31" t="str">
        <f t="shared" si="2"/>
        <v/>
      </c>
      <c r="D39" s="31" t="str">
        <f>IF(R39="","",VLOOKUP(C39,日付数値化!$E$3:$G$368,3,FALSE))</f>
        <v/>
      </c>
      <c r="E39" s="31" t="str">
        <f>IF(R39="","",VLOOKUP(D39,日付数値化!$G$3:$H$368,2,FALSE))</f>
        <v/>
      </c>
      <c r="G39" s="14">
        <f t="shared" si="3"/>
        <v>36</v>
      </c>
      <c r="H39" s="14"/>
      <c r="I39" s="14"/>
      <c r="J39" s="14"/>
      <c r="K39" s="16"/>
      <c r="L39" s="16"/>
      <c r="M39" s="16"/>
      <c r="N39" s="16"/>
      <c r="O39" s="16"/>
      <c r="P39" s="16">
        <f t="shared" si="5"/>
        <v>0</v>
      </c>
      <c r="Q39" s="16">
        <f t="shared" si="4"/>
        <v>2636363.6363636353</v>
      </c>
      <c r="R39" s="15"/>
      <c r="T39" s="4"/>
      <c r="U39" s="4"/>
      <c r="V39" s="4"/>
      <c r="W39" s="4"/>
    </row>
    <row r="40" spans="1:23">
      <c r="A40" s="31">
        <f t="shared" si="0"/>
        <v>1</v>
      </c>
      <c r="B40" s="31">
        <f t="shared" si="1"/>
        <v>0</v>
      </c>
      <c r="C40" s="31" t="str">
        <f t="shared" si="2"/>
        <v/>
      </c>
      <c r="D40" s="31" t="str">
        <f>IF(R40="","",VLOOKUP(C40,日付数値化!$E$3:$G$368,3,FALSE))</f>
        <v/>
      </c>
      <c r="E40" s="31" t="str">
        <f>IF(R40="","",VLOOKUP(D40,日付数値化!$G$3:$H$368,2,FALSE))</f>
        <v/>
      </c>
      <c r="G40" s="14">
        <f t="shared" si="3"/>
        <v>37</v>
      </c>
      <c r="H40" s="14"/>
      <c r="I40" s="14"/>
      <c r="J40" s="14"/>
      <c r="K40" s="16"/>
      <c r="L40" s="16"/>
      <c r="M40" s="16"/>
      <c r="N40" s="16"/>
      <c r="O40" s="16"/>
      <c r="P40" s="16">
        <f t="shared" si="5"/>
        <v>0</v>
      </c>
      <c r="Q40" s="16">
        <f t="shared" si="4"/>
        <v>2636363.6363636353</v>
      </c>
      <c r="R40" s="15"/>
      <c r="T40" s="4"/>
      <c r="U40" s="4"/>
      <c r="V40" s="4"/>
      <c r="W40" s="4"/>
    </row>
    <row r="41" spans="1:23">
      <c r="A41" s="31">
        <f t="shared" si="0"/>
        <v>1</v>
      </c>
      <c r="B41" s="31">
        <f t="shared" si="1"/>
        <v>0</v>
      </c>
      <c r="C41" s="31" t="str">
        <f t="shared" si="2"/>
        <v/>
      </c>
      <c r="D41" s="31" t="str">
        <f>IF(R41="","",VLOOKUP(C41,日付数値化!$E$3:$G$368,3,FALSE))</f>
        <v/>
      </c>
      <c r="E41" s="31" t="str">
        <f>IF(R41="","",VLOOKUP(D41,日付数値化!$G$3:$H$368,2,FALSE))</f>
        <v/>
      </c>
      <c r="G41" s="14">
        <f t="shared" si="3"/>
        <v>38</v>
      </c>
      <c r="H41" s="14"/>
      <c r="I41" s="14"/>
      <c r="J41" s="14"/>
      <c r="K41" s="16"/>
      <c r="L41" s="16"/>
      <c r="M41" s="16"/>
      <c r="N41" s="16"/>
      <c r="O41" s="16"/>
      <c r="P41" s="16">
        <f t="shared" si="5"/>
        <v>0</v>
      </c>
      <c r="Q41" s="16">
        <f t="shared" si="4"/>
        <v>2636363.6363636353</v>
      </c>
      <c r="R41" s="15"/>
      <c r="T41" s="4"/>
      <c r="U41" s="4"/>
      <c r="V41" s="4"/>
      <c r="W41" s="4"/>
    </row>
    <row r="42" spans="1:23">
      <c r="A42" s="31">
        <f t="shared" si="0"/>
        <v>1</v>
      </c>
      <c r="B42" s="31">
        <f t="shared" si="1"/>
        <v>0</v>
      </c>
      <c r="C42" s="31" t="str">
        <f t="shared" si="2"/>
        <v/>
      </c>
      <c r="D42" s="31" t="str">
        <f>IF(R42="","",VLOOKUP(C42,日付数値化!$E$3:$G$368,3,FALSE))</f>
        <v/>
      </c>
      <c r="E42" s="31" t="str">
        <f>IF(R42="","",VLOOKUP(D42,日付数値化!$G$3:$H$368,2,FALSE))</f>
        <v/>
      </c>
      <c r="G42" s="14">
        <f t="shared" si="3"/>
        <v>39</v>
      </c>
      <c r="H42" s="14"/>
      <c r="I42" s="14"/>
      <c r="J42" s="14"/>
      <c r="K42" s="16"/>
      <c r="L42" s="16"/>
      <c r="M42" s="16"/>
      <c r="N42" s="16"/>
      <c r="O42" s="16"/>
      <c r="P42" s="16">
        <f t="shared" si="5"/>
        <v>0</v>
      </c>
      <c r="Q42" s="16">
        <f t="shared" si="4"/>
        <v>2636363.6363636353</v>
      </c>
      <c r="R42" s="15"/>
      <c r="T42" s="4"/>
      <c r="U42" s="4"/>
      <c r="V42" s="4"/>
      <c r="W42" s="4"/>
    </row>
    <row r="43" spans="1:23" ht="15.6" customHeight="1" thickBot="1">
      <c r="A43" s="31">
        <f t="shared" si="0"/>
        <v>1</v>
      </c>
      <c r="B43" s="31">
        <f t="shared" si="1"/>
        <v>0</v>
      </c>
      <c r="C43" s="31" t="str">
        <f t="shared" si="2"/>
        <v/>
      </c>
      <c r="D43" s="31" t="str">
        <f>IF(R43="","",VLOOKUP(C43,日付数値化!$E$3:$G$368,3,FALSE))</f>
        <v/>
      </c>
      <c r="E43" s="31" t="str">
        <f>IF(R43="","",VLOOKUP(D43,日付数値化!$G$3:$H$368,2,FALSE))</f>
        <v/>
      </c>
      <c r="G43" s="14">
        <f t="shared" si="3"/>
        <v>40</v>
      </c>
      <c r="H43" s="18"/>
      <c r="I43" s="18"/>
      <c r="J43" s="18"/>
      <c r="K43" s="19"/>
      <c r="L43" s="19"/>
      <c r="M43" s="19"/>
      <c r="N43" s="19"/>
      <c r="O43" s="19"/>
      <c r="P43" s="19">
        <f t="shared" si="5"/>
        <v>0</v>
      </c>
      <c r="Q43" s="19">
        <f t="shared" si="4"/>
        <v>2636363.6363636353</v>
      </c>
      <c r="R43" s="23"/>
      <c r="T43" s="5"/>
      <c r="U43" s="5"/>
      <c r="V43" s="5"/>
      <c r="W43" s="5"/>
    </row>
    <row r="44" spans="1:23" ht="15.6" customHeight="1" thickBot="1">
      <c r="A44" s="27"/>
      <c r="B44" s="27"/>
      <c r="C44" s="27"/>
      <c r="D44" s="27"/>
      <c r="E44" s="27"/>
      <c r="G44" s="17"/>
      <c r="H44" s="20" t="s">
        <v>9</v>
      </c>
      <c r="I44" s="21"/>
      <c r="J44" s="21"/>
      <c r="K44" s="22">
        <f t="shared" ref="K44:P44" si="6">SUM(K4:K43)</f>
        <v>580000</v>
      </c>
      <c r="L44" s="22">
        <f t="shared" si="6"/>
        <v>580000</v>
      </c>
      <c r="M44" s="22">
        <f t="shared" si="6"/>
        <v>580000</v>
      </c>
      <c r="N44" s="22">
        <f t="shared" si="6"/>
        <v>580000</v>
      </c>
      <c r="O44" s="22">
        <f t="shared" si="6"/>
        <v>580000</v>
      </c>
      <c r="P44" s="22">
        <f t="shared" si="6"/>
        <v>2900000</v>
      </c>
      <c r="Q44" s="22">
        <f>SUM(Q4:Q43)</f>
        <v>68545454.545454502</v>
      </c>
      <c r="R44" s="25"/>
      <c r="T44" s="5"/>
      <c r="U44" s="5"/>
      <c r="V44" s="5"/>
      <c r="W44" s="5"/>
    </row>
    <row r="47" spans="1:23">
      <c r="A47" s="6"/>
      <c r="B47" s="6"/>
      <c r="C47" s="6"/>
      <c r="D47" s="6"/>
      <c r="E47" s="6"/>
      <c r="O47" s="6"/>
      <c r="P47" s="6"/>
      <c r="Q47" s="6"/>
      <c r="R47" s="6"/>
      <c r="S47" s="6"/>
      <c r="T47" s="6"/>
      <c r="U47" s="6"/>
      <c r="V47" s="6"/>
    </row>
    <row r="48" spans="1:23">
      <c r="A48" s="6"/>
      <c r="B48" s="6"/>
      <c r="C48" s="6"/>
      <c r="D48" s="6"/>
      <c r="E48" s="6"/>
      <c r="O48" s="6"/>
      <c r="P48" s="6"/>
      <c r="Q48" s="6"/>
      <c r="R48" s="6"/>
      <c r="S48" s="6"/>
      <c r="T48" s="6"/>
      <c r="U48" s="6"/>
      <c r="V48" s="6"/>
    </row>
    <row r="49" spans="1:22">
      <c r="A49" s="6"/>
      <c r="B49" s="6"/>
      <c r="C49" s="6"/>
      <c r="D49" s="6"/>
      <c r="E49" s="6"/>
      <c r="O49" s="6"/>
      <c r="P49" s="6"/>
      <c r="Q49" s="6"/>
      <c r="R49" s="6"/>
      <c r="S49" s="6"/>
      <c r="T49" s="6"/>
      <c r="U49" s="6"/>
      <c r="V49" s="6"/>
    </row>
    <row r="50" spans="1:22">
      <c r="A50" s="6"/>
      <c r="B50" s="6"/>
      <c r="C50" s="6"/>
      <c r="D50" s="6"/>
      <c r="E50" s="6"/>
      <c r="O50" s="6"/>
      <c r="P50" s="6"/>
      <c r="Q50" s="6"/>
      <c r="R50" s="6"/>
      <c r="S50" s="6"/>
      <c r="T50" s="6"/>
      <c r="U50" s="6"/>
      <c r="V50" s="6"/>
    </row>
    <row r="51" spans="1:22">
      <c r="A51" s="24"/>
      <c r="B51" s="24"/>
      <c r="C51" s="24"/>
      <c r="D51" s="24"/>
      <c r="E51" s="24"/>
      <c r="O51" s="24"/>
      <c r="P51" s="24"/>
      <c r="Q51" s="24"/>
      <c r="R51" s="24"/>
      <c r="S51" s="24"/>
      <c r="T51" s="24"/>
      <c r="U51" s="24"/>
      <c r="V51" s="24"/>
    </row>
    <row r="52" spans="1:22">
      <c r="A52" s="24"/>
      <c r="B52" s="24"/>
      <c r="C52" s="24"/>
      <c r="D52" s="24"/>
      <c r="E52" s="24"/>
      <c r="O52" s="24"/>
      <c r="P52" s="24"/>
      <c r="Q52" s="24"/>
      <c r="R52" s="24"/>
      <c r="S52" s="24"/>
      <c r="T52" s="24"/>
      <c r="U52" s="24"/>
      <c r="V52" s="24"/>
    </row>
  </sheetData>
  <mergeCells count="1">
    <mergeCell ref="T4:T7"/>
  </mergeCells>
  <phoneticPr fontId="1"/>
  <pageMargins left="0.7" right="0.7" top="0.75" bottom="0.75" header="0.3" footer="0.3"/>
  <pageSetup paperSize="8"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日付数値化</vt:lpstr>
      <vt:lpstr>SUMMARY</vt:lpstr>
      <vt:lpstr>売上表_1月</vt:lpstr>
      <vt:lpstr>売上表_2月</vt:lpstr>
      <vt:lpstr>売上表_3月</vt:lpstr>
      <vt:lpstr>売上表_4月</vt:lpstr>
      <vt:lpstr>売上表_5月</vt:lpstr>
      <vt:lpstr>売上表_6月</vt:lpstr>
      <vt:lpstr>売上表_7月</vt:lpstr>
      <vt:lpstr>売上表_8月</vt:lpstr>
      <vt:lpstr>売上表_9月</vt:lpstr>
      <vt:lpstr>売上表_10月</vt:lpstr>
      <vt:lpstr>売上表_11月</vt:lpstr>
      <vt:lpstr>売上表_12月</vt:lpstr>
      <vt:lpstr>年度切替用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イエストホーム</dc:creator>
  <cp:lastModifiedBy>イエストホーム</cp:lastModifiedBy>
  <cp:lastPrinted>2019-12-01T02:24:18Z</cp:lastPrinted>
  <dcterms:created xsi:type="dcterms:W3CDTF">2015-06-05T18:19:34Z</dcterms:created>
  <dcterms:modified xsi:type="dcterms:W3CDTF">2020-01-21T13:22:45Z</dcterms:modified>
</cp:coreProperties>
</file>